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271" i="3" l="1"/>
  <c r="N271" i="3"/>
  <c r="O271" i="3"/>
  <c r="P271" i="3"/>
  <c r="BN271" i="3" s="1"/>
  <c r="Q271" i="3"/>
  <c r="R271" i="3"/>
  <c r="S271" i="3"/>
  <c r="T271" i="3"/>
  <c r="BM271" i="3" s="1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L271" i="3"/>
  <c r="M272" i="3"/>
  <c r="N272" i="3"/>
  <c r="O272" i="3"/>
  <c r="P272" i="3"/>
  <c r="Q272" i="3"/>
  <c r="R272" i="3"/>
  <c r="BL272" i="3" s="1"/>
  <c r="S272" i="3"/>
  <c r="T272" i="3"/>
  <c r="U272" i="3"/>
  <c r="V272" i="3"/>
  <c r="BK272" i="3" s="1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N272" i="3"/>
  <c r="M273" i="3"/>
  <c r="N273" i="3"/>
  <c r="O273" i="3"/>
  <c r="P273" i="3"/>
  <c r="BN273" i="3" s="1"/>
  <c r="Q273" i="3"/>
  <c r="R273" i="3"/>
  <c r="S273" i="3"/>
  <c r="T273" i="3"/>
  <c r="BM273" i="3" s="1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L273" i="3"/>
  <c r="M274" i="3"/>
  <c r="N274" i="3"/>
  <c r="O274" i="3"/>
  <c r="P274" i="3"/>
  <c r="Q274" i="3"/>
  <c r="R274" i="3"/>
  <c r="BL274" i="3" s="1"/>
  <c r="S274" i="3"/>
  <c r="T274" i="3"/>
  <c r="U274" i="3"/>
  <c r="V274" i="3"/>
  <c r="BK274" i="3" s="1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N274" i="3"/>
  <c r="M275" i="3"/>
  <c r="N275" i="3"/>
  <c r="O275" i="3"/>
  <c r="P275" i="3"/>
  <c r="BN275" i="3" s="1"/>
  <c r="Q275" i="3"/>
  <c r="R275" i="3"/>
  <c r="S275" i="3"/>
  <c r="T275" i="3"/>
  <c r="BM275" i="3" s="1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L275" i="3"/>
  <c r="M276" i="3"/>
  <c r="N276" i="3"/>
  <c r="O276" i="3"/>
  <c r="P276" i="3"/>
  <c r="Q276" i="3"/>
  <c r="R276" i="3"/>
  <c r="BL276" i="3" s="1"/>
  <c r="S276" i="3"/>
  <c r="T276" i="3"/>
  <c r="U276" i="3"/>
  <c r="V276" i="3"/>
  <c r="BK276" i="3" s="1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N276" i="3"/>
  <c r="M277" i="3"/>
  <c r="N277" i="3"/>
  <c r="O277" i="3"/>
  <c r="P277" i="3"/>
  <c r="BN277" i="3" s="1"/>
  <c r="Q277" i="3"/>
  <c r="R277" i="3"/>
  <c r="S277" i="3"/>
  <c r="T277" i="3"/>
  <c r="BM277" i="3" s="1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L277" i="3"/>
  <c r="M278" i="3"/>
  <c r="N278" i="3"/>
  <c r="O278" i="3"/>
  <c r="P278" i="3"/>
  <c r="Q278" i="3"/>
  <c r="R278" i="3"/>
  <c r="BL278" i="3" s="1"/>
  <c r="S278" i="3"/>
  <c r="T278" i="3"/>
  <c r="U278" i="3"/>
  <c r="V278" i="3"/>
  <c r="BK278" i="3" s="1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N278" i="3"/>
  <c r="M279" i="3"/>
  <c r="N279" i="3"/>
  <c r="O279" i="3"/>
  <c r="P279" i="3"/>
  <c r="BN279" i="3" s="1"/>
  <c r="Q279" i="3"/>
  <c r="R279" i="3"/>
  <c r="S279" i="3"/>
  <c r="T279" i="3"/>
  <c r="BM279" i="3" s="1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L279" i="3"/>
  <c r="M280" i="3"/>
  <c r="N280" i="3"/>
  <c r="O280" i="3"/>
  <c r="P280" i="3"/>
  <c r="Q280" i="3"/>
  <c r="R280" i="3"/>
  <c r="BL280" i="3" s="1"/>
  <c r="S280" i="3"/>
  <c r="T280" i="3"/>
  <c r="U280" i="3"/>
  <c r="V280" i="3"/>
  <c r="BK280" i="3" s="1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N280" i="3"/>
  <c r="M281" i="3"/>
  <c r="N281" i="3"/>
  <c r="O281" i="3"/>
  <c r="P281" i="3"/>
  <c r="BN281" i="3" s="1"/>
  <c r="Q281" i="3"/>
  <c r="R281" i="3"/>
  <c r="S281" i="3"/>
  <c r="T281" i="3"/>
  <c r="BM281" i="3" s="1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L281" i="3"/>
  <c r="M282" i="3"/>
  <c r="N282" i="3"/>
  <c r="O282" i="3"/>
  <c r="P282" i="3"/>
  <c r="Q282" i="3"/>
  <c r="R282" i="3"/>
  <c r="BL282" i="3" s="1"/>
  <c r="S282" i="3"/>
  <c r="T282" i="3"/>
  <c r="U282" i="3"/>
  <c r="V282" i="3"/>
  <c r="BK282" i="3" s="1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N282" i="3"/>
  <c r="M283" i="3"/>
  <c r="N283" i="3"/>
  <c r="O283" i="3"/>
  <c r="P283" i="3"/>
  <c r="BN283" i="3" s="1"/>
  <c r="Q283" i="3"/>
  <c r="R283" i="3"/>
  <c r="S283" i="3"/>
  <c r="T283" i="3"/>
  <c r="BM283" i="3" s="1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L283" i="3"/>
  <c r="M284" i="3"/>
  <c r="N284" i="3"/>
  <c r="O284" i="3"/>
  <c r="P284" i="3"/>
  <c r="Q284" i="3"/>
  <c r="R284" i="3"/>
  <c r="BL284" i="3" s="1"/>
  <c r="S284" i="3"/>
  <c r="T284" i="3"/>
  <c r="U284" i="3"/>
  <c r="V284" i="3"/>
  <c r="BK284" i="3" s="1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N284" i="3"/>
  <c r="M285" i="3"/>
  <c r="N285" i="3"/>
  <c r="O285" i="3"/>
  <c r="P285" i="3"/>
  <c r="BN285" i="3" s="1"/>
  <c r="Q285" i="3"/>
  <c r="R285" i="3"/>
  <c r="S285" i="3"/>
  <c r="T285" i="3"/>
  <c r="BM285" i="3" s="1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L285" i="3"/>
  <c r="M286" i="3"/>
  <c r="N286" i="3"/>
  <c r="O286" i="3"/>
  <c r="P286" i="3"/>
  <c r="Q286" i="3"/>
  <c r="R286" i="3"/>
  <c r="BL286" i="3" s="1"/>
  <c r="S286" i="3"/>
  <c r="T286" i="3"/>
  <c r="U286" i="3"/>
  <c r="V286" i="3"/>
  <c r="BK286" i="3" s="1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N286" i="3"/>
  <c r="M287" i="3"/>
  <c r="N287" i="3"/>
  <c r="O287" i="3"/>
  <c r="P287" i="3"/>
  <c r="BN287" i="3" s="1"/>
  <c r="Q287" i="3"/>
  <c r="R287" i="3"/>
  <c r="S287" i="3"/>
  <c r="T287" i="3"/>
  <c r="BM287" i="3" s="1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L287" i="3"/>
  <c r="M288" i="3"/>
  <c r="N288" i="3"/>
  <c r="O288" i="3"/>
  <c r="P288" i="3"/>
  <c r="Q288" i="3"/>
  <c r="R288" i="3"/>
  <c r="BL288" i="3" s="1"/>
  <c r="S288" i="3"/>
  <c r="T288" i="3"/>
  <c r="U288" i="3"/>
  <c r="V288" i="3"/>
  <c r="BK288" i="3" s="1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N288" i="3"/>
  <c r="M289" i="3"/>
  <c r="N289" i="3"/>
  <c r="O289" i="3"/>
  <c r="P289" i="3"/>
  <c r="BN289" i="3" s="1"/>
  <c r="Q289" i="3"/>
  <c r="R289" i="3"/>
  <c r="S289" i="3"/>
  <c r="T289" i="3"/>
  <c r="BM289" i="3" s="1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L289" i="3"/>
  <c r="M290" i="3"/>
  <c r="N290" i="3"/>
  <c r="O290" i="3"/>
  <c r="P290" i="3"/>
  <c r="Q290" i="3"/>
  <c r="R290" i="3"/>
  <c r="BL290" i="3" s="1"/>
  <c r="S290" i="3"/>
  <c r="T290" i="3"/>
  <c r="U290" i="3"/>
  <c r="V290" i="3"/>
  <c r="BK290" i="3" s="1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N290" i="3"/>
  <c r="M291" i="3"/>
  <c r="N291" i="3"/>
  <c r="O291" i="3"/>
  <c r="P291" i="3"/>
  <c r="BN291" i="3" s="1"/>
  <c r="Q291" i="3"/>
  <c r="R291" i="3"/>
  <c r="S291" i="3"/>
  <c r="T291" i="3"/>
  <c r="BM291" i="3" s="1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L291" i="3"/>
  <c r="M292" i="3"/>
  <c r="N292" i="3"/>
  <c r="O292" i="3"/>
  <c r="P292" i="3"/>
  <c r="Q292" i="3"/>
  <c r="R292" i="3"/>
  <c r="BL292" i="3" s="1"/>
  <c r="S292" i="3"/>
  <c r="T292" i="3"/>
  <c r="U292" i="3"/>
  <c r="V292" i="3"/>
  <c r="BK292" i="3" s="1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N292" i="3"/>
  <c r="M293" i="3"/>
  <c r="N293" i="3"/>
  <c r="O293" i="3"/>
  <c r="BN293" i="3" s="1"/>
  <c r="P293" i="3"/>
  <c r="BK293" i="3" s="1"/>
  <c r="Q293" i="3"/>
  <c r="R293" i="3"/>
  <c r="S293" i="3"/>
  <c r="BM293" i="3" s="1"/>
  <c r="T293" i="3"/>
  <c r="BJ293" i="3" s="1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L293" i="3"/>
  <c r="M294" i="3"/>
  <c r="BK294" i="3" s="1"/>
  <c r="N294" i="3"/>
  <c r="O294" i="3"/>
  <c r="P294" i="3"/>
  <c r="Q294" i="3"/>
  <c r="R294" i="3"/>
  <c r="BL294" i="3" s="1"/>
  <c r="S294" i="3"/>
  <c r="T294" i="3"/>
  <c r="U294" i="3"/>
  <c r="V294" i="3"/>
  <c r="BM294" i="3" s="1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N294" i="3"/>
  <c r="M295" i="3"/>
  <c r="N295" i="3"/>
  <c r="O295" i="3"/>
  <c r="BN295" i="3" s="1"/>
  <c r="P295" i="3"/>
  <c r="BK295" i="3" s="1"/>
  <c r="Q295" i="3"/>
  <c r="R295" i="3"/>
  <c r="S295" i="3"/>
  <c r="BM295" i="3" s="1"/>
  <c r="T295" i="3"/>
  <c r="BJ295" i="3" s="1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L295" i="3"/>
  <c r="M296" i="3"/>
  <c r="BK296" i="3" s="1"/>
  <c r="N296" i="3"/>
  <c r="O296" i="3"/>
  <c r="P296" i="3"/>
  <c r="Q296" i="3"/>
  <c r="R296" i="3"/>
  <c r="BL296" i="3" s="1"/>
  <c r="S296" i="3"/>
  <c r="T296" i="3"/>
  <c r="U296" i="3"/>
  <c r="V296" i="3"/>
  <c r="BM296" i="3" s="1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N296" i="3"/>
  <c r="M297" i="3"/>
  <c r="N297" i="3"/>
  <c r="O297" i="3"/>
  <c r="BN297" i="3" s="1"/>
  <c r="P297" i="3"/>
  <c r="BK297" i="3" s="1"/>
  <c r="Q297" i="3"/>
  <c r="R297" i="3"/>
  <c r="S297" i="3"/>
  <c r="BM297" i="3" s="1"/>
  <c r="T297" i="3"/>
  <c r="BJ297" i="3" s="1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L297" i="3"/>
  <c r="M298" i="3"/>
  <c r="BK298" i="3" s="1"/>
  <c r="N298" i="3"/>
  <c r="O298" i="3"/>
  <c r="P298" i="3"/>
  <c r="Q298" i="3"/>
  <c r="R298" i="3"/>
  <c r="BL298" i="3" s="1"/>
  <c r="S298" i="3"/>
  <c r="T298" i="3"/>
  <c r="U298" i="3"/>
  <c r="V298" i="3"/>
  <c r="BM298" i="3" s="1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N298" i="3"/>
  <c r="M299" i="3"/>
  <c r="N299" i="3"/>
  <c r="O299" i="3"/>
  <c r="BN299" i="3" s="1"/>
  <c r="P299" i="3"/>
  <c r="BK299" i="3" s="1"/>
  <c r="Q299" i="3"/>
  <c r="R299" i="3"/>
  <c r="S299" i="3"/>
  <c r="BM299" i="3" s="1"/>
  <c r="T299" i="3"/>
  <c r="BJ299" i="3" s="1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L299" i="3"/>
  <c r="M300" i="3"/>
  <c r="BK300" i="3" s="1"/>
  <c r="N300" i="3"/>
  <c r="O300" i="3"/>
  <c r="P300" i="3"/>
  <c r="Q300" i="3"/>
  <c r="R300" i="3"/>
  <c r="BL300" i="3" s="1"/>
  <c r="S300" i="3"/>
  <c r="T300" i="3"/>
  <c r="U300" i="3"/>
  <c r="V300" i="3"/>
  <c r="BM300" i="3" s="1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N300" i="3"/>
  <c r="M301" i="3"/>
  <c r="N301" i="3"/>
  <c r="O301" i="3"/>
  <c r="BN301" i="3" s="1"/>
  <c r="P301" i="3"/>
  <c r="BK301" i="3" s="1"/>
  <c r="Q301" i="3"/>
  <c r="R301" i="3"/>
  <c r="S301" i="3"/>
  <c r="BM301" i="3" s="1"/>
  <c r="T301" i="3"/>
  <c r="BJ301" i="3" s="1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L301" i="3"/>
  <c r="M302" i="3"/>
  <c r="BK302" i="3" s="1"/>
  <c r="N302" i="3"/>
  <c r="O302" i="3"/>
  <c r="P302" i="3"/>
  <c r="Q302" i="3"/>
  <c r="R302" i="3"/>
  <c r="BL302" i="3" s="1"/>
  <c r="S302" i="3"/>
  <c r="T302" i="3"/>
  <c r="U302" i="3"/>
  <c r="V302" i="3"/>
  <c r="BM302" i="3" s="1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N302" i="3"/>
  <c r="M303" i="3"/>
  <c r="N303" i="3"/>
  <c r="O303" i="3"/>
  <c r="BN303" i="3" s="1"/>
  <c r="P303" i="3"/>
  <c r="BK303" i="3" s="1"/>
  <c r="Q303" i="3"/>
  <c r="R303" i="3"/>
  <c r="S303" i="3"/>
  <c r="BM303" i="3" s="1"/>
  <c r="T303" i="3"/>
  <c r="BJ303" i="3" s="1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BK304" i="3" s="1"/>
  <c r="N304" i="3"/>
  <c r="O304" i="3"/>
  <c r="P304" i="3"/>
  <c r="Q304" i="3"/>
  <c r="R304" i="3"/>
  <c r="BL304" i="3" s="1"/>
  <c r="S304" i="3"/>
  <c r="T304" i="3"/>
  <c r="U304" i="3"/>
  <c r="V304" i="3"/>
  <c r="BM304" i="3" s="1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N304" i="3"/>
  <c r="M305" i="3"/>
  <c r="N305" i="3"/>
  <c r="O305" i="3"/>
  <c r="BN305" i="3" s="1"/>
  <c r="P305" i="3"/>
  <c r="BK305" i="3" s="1"/>
  <c r="Q305" i="3"/>
  <c r="R305" i="3"/>
  <c r="S305" i="3"/>
  <c r="BM305" i="3" s="1"/>
  <c r="T305" i="3"/>
  <c r="BJ305" i="3" s="1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L305" i="3" s="1"/>
  <c r="BI305" i="3"/>
  <c r="M306" i="3"/>
  <c r="BK306" i="3" s="1"/>
  <c r="N306" i="3"/>
  <c r="O306" i="3"/>
  <c r="P306" i="3"/>
  <c r="Q306" i="3"/>
  <c r="R306" i="3"/>
  <c r="BL306" i="3" s="1"/>
  <c r="S306" i="3"/>
  <c r="T306" i="3"/>
  <c r="U306" i="3"/>
  <c r="V306" i="3"/>
  <c r="BM306" i="3" s="1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N306" i="3"/>
  <c r="M307" i="3"/>
  <c r="N307" i="3"/>
  <c r="O307" i="3"/>
  <c r="BN307" i="3" s="1"/>
  <c r="P307" i="3"/>
  <c r="BK307" i="3" s="1"/>
  <c r="Q307" i="3"/>
  <c r="R307" i="3"/>
  <c r="S307" i="3"/>
  <c r="BM307" i="3" s="1"/>
  <c r="T307" i="3"/>
  <c r="BJ307" i="3" s="1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L307" i="3"/>
  <c r="M308" i="3"/>
  <c r="BK308" i="3" s="1"/>
  <c r="N308" i="3"/>
  <c r="O308" i="3"/>
  <c r="P308" i="3"/>
  <c r="Q308" i="3"/>
  <c r="R308" i="3"/>
  <c r="BL308" i="3" s="1"/>
  <c r="S308" i="3"/>
  <c r="T308" i="3"/>
  <c r="U308" i="3"/>
  <c r="V308" i="3"/>
  <c r="BM308" i="3" s="1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N308" i="3"/>
  <c r="M309" i="3"/>
  <c r="N309" i="3"/>
  <c r="O309" i="3"/>
  <c r="BN309" i="3" s="1"/>
  <c r="P309" i="3"/>
  <c r="BK309" i="3" s="1"/>
  <c r="Q309" i="3"/>
  <c r="R309" i="3"/>
  <c r="S309" i="3"/>
  <c r="BM309" i="3" s="1"/>
  <c r="T309" i="3"/>
  <c r="BJ309" i="3" s="1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L309" i="3"/>
  <c r="M310" i="3"/>
  <c r="BK310" i="3" s="1"/>
  <c r="N310" i="3"/>
  <c r="O310" i="3"/>
  <c r="P310" i="3"/>
  <c r="Q310" i="3"/>
  <c r="R310" i="3"/>
  <c r="BL310" i="3" s="1"/>
  <c r="S310" i="3"/>
  <c r="T310" i="3"/>
  <c r="U310" i="3"/>
  <c r="V310" i="3"/>
  <c r="BM310" i="3" s="1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N310" i="3"/>
  <c r="M311" i="3"/>
  <c r="N311" i="3"/>
  <c r="O311" i="3"/>
  <c r="BN311" i="3" s="1"/>
  <c r="P311" i="3"/>
  <c r="BK311" i="3" s="1"/>
  <c r="Q311" i="3"/>
  <c r="R311" i="3"/>
  <c r="S311" i="3"/>
  <c r="BM311" i="3" s="1"/>
  <c r="T311" i="3"/>
  <c r="BJ311" i="3" s="1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L311" i="3"/>
  <c r="M312" i="3"/>
  <c r="BK312" i="3" s="1"/>
  <c r="N312" i="3"/>
  <c r="O312" i="3"/>
  <c r="P312" i="3"/>
  <c r="Q312" i="3"/>
  <c r="R312" i="3"/>
  <c r="BL312" i="3" s="1"/>
  <c r="S312" i="3"/>
  <c r="T312" i="3"/>
  <c r="U312" i="3"/>
  <c r="V312" i="3"/>
  <c r="BM312" i="3" s="1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N312" i="3"/>
  <c r="M313" i="3"/>
  <c r="N313" i="3"/>
  <c r="O313" i="3"/>
  <c r="BN313" i="3" s="1"/>
  <c r="P313" i="3"/>
  <c r="BK313" i="3" s="1"/>
  <c r="Q313" i="3"/>
  <c r="R313" i="3"/>
  <c r="S313" i="3"/>
  <c r="BM313" i="3" s="1"/>
  <c r="T313" i="3"/>
  <c r="BJ313" i="3" s="1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L313" i="3"/>
  <c r="E271" i="3"/>
  <c r="F271" i="3"/>
  <c r="G271" i="3"/>
  <c r="H271" i="3"/>
  <c r="I271" i="3"/>
  <c r="J271" i="3"/>
  <c r="K271" i="3"/>
  <c r="L271" i="3"/>
  <c r="E272" i="3"/>
  <c r="F272" i="3"/>
  <c r="G272" i="3"/>
  <c r="H272" i="3"/>
  <c r="L272" i="3" s="1"/>
  <c r="I272" i="3"/>
  <c r="J272" i="3"/>
  <c r="K272" i="3"/>
  <c r="E273" i="3"/>
  <c r="F273" i="3"/>
  <c r="G273" i="3"/>
  <c r="H273" i="3"/>
  <c r="L273" i="3" s="1"/>
  <c r="I273" i="3"/>
  <c r="J273" i="3"/>
  <c r="K273" i="3"/>
  <c r="E274" i="3"/>
  <c r="F274" i="3"/>
  <c r="G274" i="3"/>
  <c r="H274" i="3"/>
  <c r="L274" i="3" s="1"/>
  <c r="I274" i="3"/>
  <c r="J274" i="3"/>
  <c r="K274" i="3"/>
  <c r="E275" i="3"/>
  <c r="F275" i="3"/>
  <c r="G275" i="3"/>
  <c r="H275" i="3"/>
  <c r="L275" i="3" s="1"/>
  <c r="I275" i="3"/>
  <c r="J275" i="3"/>
  <c r="K275" i="3"/>
  <c r="E276" i="3"/>
  <c r="F276" i="3"/>
  <c r="G276" i="3"/>
  <c r="H276" i="3"/>
  <c r="L276" i="3" s="1"/>
  <c r="I276" i="3"/>
  <c r="J276" i="3"/>
  <c r="K276" i="3"/>
  <c r="E277" i="3"/>
  <c r="F277" i="3"/>
  <c r="G277" i="3"/>
  <c r="H277" i="3"/>
  <c r="L277" i="3" s="1"/>
  <c r="I277" i="3"/>
  <c r="J277" i="3"/>
  <c r="K277" i="3"/>
  <c r="E278" i="3"/>
  <c r="F278" i="3"/>
  <c r="G278" i="3"/>
  <c r="K278" i="3" s="1"/>
  <c r="H278" i="3"/>
  <c r="L278" i="3" s="1"/>
  <c r="I278" i="3"/>
  <c r="J278" i="3"/>
  <c r="E279" i="3"/>
  <c r="F279" i="3"/>
  <c r="G279" i="3"/>
  <c r="K279" i="3" s="1"/>
  <c r="H279" i="3"/>
  <c r="L279" i="3" s="1"/>
  <c r="I279" i="3"/>
  <c r="J279" i="3"/>
  <c r="E280" i="3"/>
  <c r="F280" i="3"/>
  <c r="G280" i="3"/>
  <c r="K280" i="3" s="1"/>
  <c r="H280" i="3"/>
  <c r="L280" i="3" s="1"/>
  <c r="I280" i="3"/>
  <c r="J280" i="3"/>
  <c r="E281" i="3"/>
  <c r="F281" i="3"/>
  <c r="G281" i="3"/>
  <c r="K281" i="3" s="1"/>
  <c r="H281" i="3"/>
  <c r="L281" i="3" s="1"/>
  <c r="I281" i="3"/>
  <c r="J281" i="3"/>
  <c r="E282" i="3"/>
  <c r="F282" i="3"/>
  <c r="G282" i="3"/>
  <c r="K282" i="3" s="1"/>
  <c r="H282" i="3"/>
  <c r="L282" i="3" s="1"/>
  <c r="I282" i="3"/>
  <c r="J282" i="3"/>
  <c r="E283" i="3"/>
  <c r="F283" i="3"/>
  <c r="G283" i="3"/>
  <c r="K283" i="3" s="1"/>
  <c r="H283" i="3"/>
  <c r="L283" i="3" s="1"/>
  <c r="I283" i="3"/>
  <c r="J283" i="3"/>
  <c r="E284" i="3"/>
  <c r="F284" i="3"/>
  <c r="G284" i="3"/>
  <c r="K284" i="3" s="1"/>
  <c r="H284" i="3"/>
  <c r="L284" i="3" s="1"/>
  <c r="I284" i="3"/>
  <c r="J284" i="3"/>
  <c r="E285" i="3"/>
  <c r="F285" i="3"/>
  <c r="G285" i="3"/>
  <c r="K285" i="3" s="1"/>
  <c r="H285" i="3"/>
  <c r="L285" i="3" s="1"/>
  <c r="I285" i="3"/>
  <c r="J285" i="3"/>
  <c r="E286" i="3"/>
  <c r="F286" i="3"/>
  <c r="G286" i="3"/>
  <c r="K286" i="3" s="1"/>
  <c r="H286" i="3"/>
  <c r="L286" i="3" s="1"/>
  <c r="I286" i="3"/>
  <c r="J286" i="3"/>
  <c r="E287" i="3"/>
  <c r="F287" i="3"/>
  <c r="G287" i="3"/>
  <c r="K287" i="3" s="1"/>
  <c r="H287" i="3"/>
  <c r="L287" i="3" s="1"/>
  <c r="I287" i="3"/>
  <c r="J287" i="3"/>
  <c r="E288" i="3"/>
  <c r="F288" i="3"/>
  <c r="G288" i="3"/>
  <c r="K288" i="3" s="1"/>
  <c r="H288" i="3"/>
  <c r="L288" i="3" s="1"/>
  <c r="I288" i="3"/>
  <c r="J288" i="3"/>
  <c r="E289" i="3"/>
  <c r="F289" i="3"/>
  <c r="G289" i="3"/>
  <c r="K289" i="3" s="1"/>
  <c r="H289" i="3"/>
  <c r="L289" i="3" s="1"/>
  <c r="I289" i="3"/>
  <c r="J289" i="3"/>
  <c r="E290" i="3"/>
  <c r="F290" i="3"/>
  <c r="G290" i="3"/>
  <c r="K290" i="3" s="1"/>
  <c r="H290" i="3"/>
  <c r="L290" i="3" s="1"/>
  <c r="I290" i="3"/>
  <c r="J290" i="3"/>
  <c r="E291" i="3"/>
  <c r="F291" i="3"/>
  <c r="G291" i="3"/>
  <c r="H291" i="3"/>
  <c r="L291" i="3" s="1"/>
  <c r="I291" i="3"/>
  <c r="J291" i="3"/>
  <c r="K291" i="3"/>
  <c r="E292" i="3"/>
  <c r="F292" i="3"/>
  <c r="G292" i="3"/>
  <c r="K292" i="3" s="1"/>
  <c r="H292" i="3"/>
  <c r="L292" i="3" s="1"/>
  <c r="I292" i="3"/>
  <c r="J292" i="3"/>
  <c r="E293" i="3"/>
  <c r="F293" i="3"/>
  <c r="G293" i="3"/>
  <c r="K293" i="3" s="1"/>
  <c r="H293" i="3"/>
  <c r="L293" i="3" s="1"/>
  <c r="I293" i="3"/>
  <c r="J293" i="3"/>
  <c r="E294" i="3"/>
  <c r="F294" i="3"/>
  <c r="G294" i="3"/>
  <c r="K294" i="3" s="1"/>
  <c r="H294" i="3"/>
  <c r="L294" i="3" s="1"/>
  <c r="I294" i="3"/>
  <c r="J294" i="3"/>
  <c r="E295" i="3"/>
  <c r="F295" i="3"/>
  <c r="G295" i="3"/>
  <c r="K295" i="3" s="1"/>
  <c r="H295" i="3"/>
  <c r="L295" i="3" s="1"/>
  <c r="I295" i="3"/>
  <c r="J295" i="3"/>
  <c r="E296" i="3"/>
  <c r="F296" i="3"/>
  <c r="G296" i="3"/>
  <c r="K296" i="3" s="1"/>
  <c r="H296" i="3"/>
  <c r="L296" i="3" s="1"/>
  <c r="I296" i="3"/>
  <c r="J296" i="3"/>
  <c r="E297" i="3"/>
  <c r="F297" i="3"/>
  <c r="G297" i="3"/>
  <c r="H297" i="3"/>
  <c r="L297" i="3" s="1"/>
  <c r="I297" i="3"/>
  <c r="J297" i="3"/>
  <c r="K297" i="3"/>
  <c r="E298" i="3"/>
  <c r="F298" i="3"/>
  <c r="G298" i="3"/>
  <c r="K298" i="3" s="1"/>
  <c r="H298" i="3"/>
  <c r="L298" i="3" s="1"/>
  <c r="I298" i="3"/>
  <c r="J298" i="3"/>
  <c r="E299" i="3"/>
  <c r="F299" i="3"/>
  <c r="G299" i="3"/>
  <c r="K299" i="3" s="1"/>
  <c r="H299" i="3"/>
  <c r="L299" i="3" s="1"/>
  <c r="I299" i="3"/>
  <c r="J299" i="3"/>
  <c r="E300" i="3"/>
  <c r="F300" i="3"/>
  <c r="G300" i="3"/>
  <c r="H300" i="3"/>
  <c r="L300" i="3" s="1"/>
  <c r="I300" i="3"/>
  <c r="J300" i="3"/>
  <c r="K300" i="3"/>
  <c r="E301" i="3"/>
  <c r="F301" i="3"/>
  <c r="G301" i="3"/>
  <c r="H301" i="3"/>
  <c r="L301" i="3" s="1"/>
  <c r="I301" i="3"/>
  <c r="J301" i="3"/>
  <c r="K301" i="3"/>
  <c r="E302" i="3"/>
  <c r="F302" i="3"/>
  <c r="G302" i="3"/>
  <c r="H302" i="3"/>
  <c r="L302" i="3" s="1"/>
  <c r="I302" i="3"/>
  <c r="J302" i="3"/>
  <c r="K302" i="3"/>
  <c r="E303" i="3"/>
  <c r="F303" i="3"/>
  <c r="G303" i="3"/>
  <c r="K303" i="3" s="1"/>
  <c r="H303" i="3"/>
  <c r="L303" i="3" s="1"/>
  <c r="I303" i="3"/>
  <c r="J303" i="3"/>
  <c r="E304" i="3"/>
  <c r="F304" i="3"/>
  <c r="G304" i="3"/>
  <c r="K304" i="3" s="1"/>
  <c r="H304" i="3"/>
  <c r="L304" i="3" s="1"/>
  <c r="I304" i="3"/>
  <c r="J304" i="3"/>
  <c r="E305" i="3"/>
  <c r="F305" i="3"/>
  <c r="G305" i="3"/>
  <c r="K305" i="3" s="1"/>
  <c r="H305" i="3"/>
  <c r="L305" i="3" s="1"/>
  <c r="I305" i="3"/>
  <c r="J305" i="3"/>
  <c r="E306" i="3"/>
  <c r="F306" i="3"/>
  <c r="G306" i="3"/>
  <c r="K306" i="3" s="1"/>
  <c r="H306" i="3"/>
  <c r="L306" i="3" s="1"/>
  <c r="I306" i="3"/>
  <c r="J306" i="3"/>
  <c r="E307" i="3"/>
  <c r="K307" i="3" s="1"/>
  <c r="F307" i="3"/>
  <c r="G307" i="3"/>
  <c r="H307" i="3"/>
  <c r="L307" i="3" s="1"/>
  <c r="I307" i="3"/>
  <c r="J307" i="3"/>
  <c r="E308" i="3"/>
  <c r="K308" i="3" s="1"/>
  <c r="F308" i="3"/>
  <c r="G308" i="3"/>
  <c r="H308" i="3"/>
  <c r="I308" i="3"/>
  <c r="J308" i="3"/>
  <c r="L308" i="3"/>
  <c r="E309" i="3"/>
  <c r="K309" i="3" s="1"/>
  <c r="F309" i="3"/>
  <c r="G309" i="3"/>
  <c r="H309" i="3"/>
  <c r="L309" i="3" s="1"/>
  <c r="I309" i="3"/>
  <c r="J309" i="3"/>
  <c r="E310" i="3"/>
  <c r="K310" i="3" s="1"/>
  <c r="F310" i="3"/>
  <c r="G310" i="3"/>
  <c r="H310" i="3"/>
  <c r="L310" i="3" s="1"/>
  <c r="I310" i="3"/>
  <c r="J310" i="3"/>
  <c r="E311" i="3"/>
  <c r="K311" i="3" s="1"/>
  <c r="F311" i="3"/>
  <c r="G311" i="3"/>
  <c r="H311" i="3"/>
  <c r="L311" i="3" s="1"/>
  <c r="I311" i="3"/>
  <c r="J311" i="3"/>
  <c r="E312" i="3"/>
  <c r="K312" i="3" s="1"/>
  <c r="F312" i="3"/>
  <c r="G312" i="3"/>
  <c r="H312" i="3"/>
  <c r="L312" i="3" s="1"/>
  <c r="I312" i="3"/>
  <c r="J312" i="3"/>
  <c r="E313" i="3"/>
  <c r="K313" i="3" s="1"/>
  <c r="F313" i="3"/>
  <c r="G313" i="3"/>
  <c r="H313" i="3"/>
  <c r="L313" i="3" s="1"/>
  <c r="I313" i="3"/>
  <c r="J313" i="3"/>
  <c r="BM292" i="3" l="1"/>
  <c r="BK291" i="3"/>
  <c r="BM290" i="3"/>
  <c r="BK289" i="3"/>
  <c r="BM288" i="3"/>
  <c r="BK287" i="3"/>
  <c r="BM286" i="3"/>
  <c r="BK285" i="3"/>
  <c r="BM284" i="3"/>
  <c r="BK283" i="3"/>
  <c r="BM282" i="3"/>
  <c r="BK281" i="3"/>
  <c r="BM280" i="3"/>
  <c r="BK279" i="3"/>
  <c r="BM278" i="3"/>
  <c r="BK277" i="3"/>
  <c r="BM276" i="3"/>
  <c r="BK275" i="3"/>
  <c r="BM274" i="3"/>
  <c r="BK273" i="3"/>
  <c r="BM272" i="3"/>
  <c r="BK271" i="3"/>
  <c r="BJ291" i="3"/>
  <c r="BJ289" i="3"/>
  <c r="BJ287" i="3"/>
  <c r="BJ285" i="3"/>
  <c r="BJ283" i="3"/>
  <c r="BJ281" i="3"/>
  <c r="BJ279" i="3"/>
  <c r="BJ277" i="3"/>
  <c r="BJ275" i="3"/>
  <c r="BJ273" i="3"/>
  <c r="BJ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K116" i="3" s="1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L119" i="3"/>
  <c r="E120" i="3"/>
  <c r="F120" i="3"/>
  <c r="G120" i="3"/>
  <c r="H120" i="3"/>
  <c r="L120" i="3" s="1"/>
  <c r="I120" i="3"/>
  <c r="J120" i="3"/>
  <c r="E121" i="3"/>
  <c r="F121" i="3"/>
  <c r="G121" i="3"/>
  <c r="H121" i="3"/>
  <c r="I121" i="3"/>
  <c r="J121" i="3"/>
  <c r="E122" i="3"/>
  <c r="F122" i="3"/>
  <c r="G122" i="3"/>
  <c r="H122" i="3"/>
  <c r="L122" i="3" s="1"/>
  <c r="I122" i="3"/>
  <c r="J122" i="3"/>
  <c r="E123" i="3"/>
  <c r="F123" i="3"/>
  <c r="G123" i="3"/>
  <c r="H123" i="3"/>
  <c r="I123" i="3"/>
  <c r="J123" i="3"/>
  <c r="L123" i="3" s="1"/>
  <c r="E124" i="3"/>
  <c r="F124" i="3"/>
  <c r="G124" i="3"/>
  <c r="H124" i="3"/>
  <c r="I124" i="3"/>
  <c r="J124" i="3"/>
  <c r="E125" i="3"/>
  <c r="F125" i="3"/>
  <c r="G125" i="3"/>
  <c r="H125" i="3"/>
  <c r="L125" i="3" s="1"/>
  <c r="I125" i="3"/>
  <c r="J125" i="3"/>
  <c r="E126" i="3"/>
  <c r="F126" i="3"/>
  <c r="G126" i="3"/>
  <c r="H126" i="3"/>
  <c r="I126" i="3"/>
  <c r="J126" i="3"/>
  <c r="E127" i="3"/>
  <c r="F127" i="3"/>
  <c r="G127" i="3"/>
  <c r="H127" i="3"/>
  <c r="L127" i="3" s="1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L135" i="3" s="1"/>
  <c r="J135" i="3"/>
  <c r="E136" i="3"/>
  <c r="F136" i="3"/>
  <c r="G136" i="3"/>
  <c r="H136" i="3"/>
  <c r="L136" i="3" s="1"/>
  <c r="I136" i="3"/>
  <c r="J136" i="3"/>
  <c r="E137" i="3"/>
  <c r="F137" i="3"/>
  <c r="G137" i="3"/>
  <c r="H137" i="3"/>
  <c r="I137" i="3"/>
  <c r="J137" i="3"/>
  <c r="E138" i="3"/>
  <c r="F138" i="3"/>
  <c r="G138" i="3"/>
  <c r="H138" i="3"/>
  <c r="L138" i="3" s="1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L141" i="3" s="1"/>
  <c r="I141" i="3"/>
  <c r="J141" i="3"/>
  <c r="E142" i="3"/>
  <c r="F142" i="3"/>
  <c r="G142" i="3"/>
  <c r="H142" i="3"/>
  <c r="I142" i="3"/>
  <c r="J142" i="3"/>
  <c r="E143" i="3"/>
  <c r="F143" i="3"/>
  <c r="G143" i="3"/>
  <c r="H143" i="3"/>
  <c r="L143" i="3" s="1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L151" i="3"/>
  <c r="E152" i="3"/>
  <c r="F152" i="3"/>
  <c r="G152" i="3"/>
  <c r="H152" i="3"/>
  <c r="L152" i="3" s="1"/>
  <c r="I152" i="3"/>
  <c r="J152" i="3"/>
  <c r="E153" i="3"/>
  <c r="F153" i="3"/>
  <c r="G153" i="3"/>
  <c r="H153" i="3"/>
  <c r="I153" i="3"/>
  <c r="J153" i="3"/>
  <c r="E154" i="3"/>
  <c r="F154" i="3"/>
  <c r="G154" i="3"/>
  <c r="H154" i="3"/>
  <c r="L154" i="3" s="1"/>
  <c r="I154" i="3"/>
  <c r="J154" i="3"/>
  <c r="E155" i="3"/>
  <c r="F155" i="3"/>
  <c r="G155" i="3"/>
  <c r="H155" i="3"/>
  <c r="I155" i="3"/>
  <c r="J155" i="3"/>
  <c r="L155" i="3" s="1"/>
  <c r="E156" i="3"/>
  <c r="F156" i="3"/>
  <c r="G156" i="3"/>
  <c r="H156" i="3"/>
  <c r="I156" i="3"/>
  <c r="J156" i="3"/>
  <c r="E157" i="3"/>
  <c r="F157" i="3"/>
  <c r="G157" i="3"/>
  <c r="H157" i="3"/>
  <c r="L157" i="3" s="1"/>
  <c r="I157" i="3"/>
  <c r="J157" i="3"/>
  <c r="E158" i="3"/>
  <c r="F158" i="3"/>
  <c r="G158" i="3"/>
  <c r="H158" i="3"/>
  <c r="I158" i="3"/>
  <c r="J158" i="3"/>
  <c r="E159" i="3"/>
  <c r="F159" i="3"/>
  <c r="G159" i="3"/>
  <c r="H159" i="3"/>
  <c r="L159" i="3" s="1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L167" i="3" s="1"/>
  <c r="J167" i="3"/>
  <c r="E168" i="3"/>
  <c r="F168" i="3"/>
  <c r="G168" i="3"/>
  <c r="H168" i="3"/>
  <c r="L168" i="3" s="1"/>
  <c r="I168" i="3"/>
  <c r="J168" i="3"/>
  <c r="E169" i="3"/>
  <c r="F169" i="3"/>
  <c r="G169" i="3"/>
  <c r="H169" i="3"/>
  <c r="I169" i="3"/>
  <c r="J169" i="3"/>
  <c r="E170" i="3"/>
  <c r="F170" i="3"/>
  <c r="G170" i="3"/>
  <c r="H170" i="3"/>
  <c r="L170" i="3" s="1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L175" i="3" s="1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L181" i="3" s="1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L187" i="3"/>
  <c r="E188" i="3"/>
  <c r="F188" i="3"/>
  <c r="G188" i="3"/>
  <c r="H188" i="3"/>
  <c r="L188" i="3" s="1"/>
  <c r="I188" i="3"/>
  <c r="J188" i="3"/>
  <c r="E189" i="3"/>
  <c r="F189" i="3"/>
  <c r="G189" i="3"/>
  <c r="H189" i="3"/>
  <c r="I189" i="3"/>
  <c r="J189" i="3"/>
  <c r="E190" i="3"/>
  <c r="F190" i="3"/>
  <c r="G190" i="3"/>
  <c r="H190" i="3"/>
  <c r="L190" i="3" s="1"/>
  <c r="I190" i="3"/>
  <c r="J190" i="3"/>
  <c r="E191" i="3"/>
  <c r="F191" i="3"/>
  <c r="G191" i="3"/>
  <c r="H191" i="3"/>
  <c r="I191" i="3"/>
  <c r="J191" i="3"/>
  <c r="L191" i="3" s="1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L195" i="3" s="1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K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L202" i="3" s="1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L259" i="3" s="1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K263" i="3" s="1"/>
  <c r="O263" i="3" s="1"/>
  <c r="H263" i="3"/>
  <c r="I263" i="3"/>
  <c r="L263" i="3" s="1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L265" i="3" s="1"/>
  <c r="E266" i="3"/>
  <c r="F266" i="3"/>
  <c r="K266" i="3" s="1"/>
  <c r="G266" i="3"/>
  <c r="H266" i="3"/>
  <c r="I266" i="3"/>
  <c r="J266" i="3"/>
  <c r="E267" i="3"/>
  <c r="F267" i="3"/>
  <c r="K267" i="3" s="1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K175" i="3" l="1"/>
  <c r="L173" i="3"/>
  <c r="K173" i="3"/>
  <c r="L166" i="3"/>
  <c r="L164" i="3"/>
  <c r="L163" i="3"/>
  <c r="K158" i="3"/>
  <c r="K156" i="3"/>
  <c r="L145" i="3"/>
  <c r="K143" i="3"/>
  <c r="K141" i="3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K165" i="3"/>
  <c r="K150" i="3"/>
  <c r="K148" i="3"/>
  <c r="K135" i="3"/>
  <c r="K133" i="3"/>
  <c r="K118" i="3"/>
  <c r="K258" i="3"/>
  <c r="K204" i="3"/>
  <c r="K202" i="3"/>
  <c r="L200" i="3"/>
  <c r="K200" i="3"/>
  <c r="L198" i="3"/>
  <c r="K198" i="3"/>
  <c r="L193" i="3"/>
  <c r="K193" i="3"/>
  <c r="L186" i="3"/>
  <c r="L184" i="3"/>
  <c r="L183" i="3"/>
  <c r="L179" i="3"/>
  <c r="L161" i="3"/>
  <c r="K159" i="3"/>
  <c r="K157" i="3"/>
  <c r="L150" i="3"/>
  <c r="L148" i="3"/>
  <c r="L147" i="3"/>
  <c r="K142" i="3"/>
  <c r="K140" i="3"/>
  <c r="L129" i="3"/>
  <c r="K127" i="3"/>
  <c r="K125" i="3"/>
  <c r="L118" i="3"/>
  <c r="L116" i="3"/>
  <c r="L115" i="3"/>
  <c r="L111" i="3"/>
  <c r="K260" i="3"/>
  <c r="K265" i="3"/>
  <c r="K257" i="3"/>
  <c r="K185" i="3"/>
  <c r="K181" i="3"/>
  <c r="L171" i="3"/>
  <c r="K166" i="3"/>
  <c r="K164" i="3"/>
  <c r="K151" i="3"/>
  <c r="K149" i="3"/>
  <c r="L139" i="3"/>
  <c r="K134" i="3"/>
  <c r="K132" i="3"/>
  <c r="K119" i="3"/>
  <c r="K117" i="3"/>
  <c r="K111" i="3"/>
  <c r="M265" i="3"/>
  <c r="Q265" i="3"/>
  <c r="U265" i="3"/>
  <c r="Y265" i="3"/>
  <c r="AC265" i="3"/>
  <c r="AG265" i="3"/>
  <c r="AK265" i="3"/>
  <c r="AO265" i="3"/>
  <c r="AS265" i="3"/>
  <c r="AW265" i="3"/>
  <c r="BA265" i="3"/>
  <c r="BE265" i="3"/>
  <c r="BI265" i="3"/>
  <c r="N265" i="3"/>
  <c r="R265" i="3"/>
  <c r="V265" i="3"/>
  <c r="Z265" i="3"/>
  <c r="AD265" i="3"/>
  <c r="AH265" i="3"/>
  <c r="AL265" i="3"/>
  <c r="AP265" i="3"/>
  <c r="AT265" i="3"/>
  <c r="AX265" i="3"/>
  <c r="BB265" i="3"/>
  <c r="BF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P265" i="3"/>
  <c r="T265" i="3"/>
  <c r="X265" i="3"/>
  <c r="AB265" i="3"/>
  <c r="AF265" i="3"/>
  <c r="AJ265" i="3"/>
  <c r="AN265" i="3"/>
  <c r="AR265" i="3"/>
  <c r="AV265" i="3"/>
  <c r="AZ265" i="3"/>
  <c r="BD265" i="3"/>
  <c r="BH26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O111" i="3"/>
  <c r="S111" i="3"/>
  <c r="W111" i="3"/>
  <c r="AA111" i="3"/>
  <c r="AE111" i="3"/>
  <c r="AI111" i="3"/>
  <c r="AM111" i="3"/>
  <c r="AQ111" i="3"/>
  <c r="AU111" i="3"/>
  <c r="AY111" i="3"/>
  <c r="BC111" i="3"/>
  <c r="BG111" i="3"/>
  <c r="P111" i="3"/>
  <c r="T111" i="3"/>
  <c r="X111" i="3"/>
  <c r="AB111" i="3"/>
  <c r="AF111" i="3"/>
  <c r="AJ111" i="3"/>
  <c r="AN111" i="3"/>
  <c r="AR111" i="3"/>
  <c r="AV111" i="3"/>
  <c r="AZ111" i="3"/>
  <c r="BD111" i="3"/>
  <c r="BH111" i="3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BB263" i="3"/>
  <c r="AX263" i="3"/>
  <c r="AT263" i="3"/>
  <c r="AP263" i="3"/>
  <c r="AL263" i="3"/>
  <c r="AH263" i="3"/>
  <c r="AD263" i="3"/>
  <c r="Z263" i="3"/>
  <c r="V263" i="3"/>
  <c r="R263" i="3"/>
  <c r="N263" i="3"/>
  <c r="BF259" i="3"/>
  <c r="BB259" i="3"/>
  <c r="AX259" i="3"/>
  <c r="AT259" i="3"/>
  <c r="AP259" i="3"/>
  <c r="AL259" i="3"/>
  <c r="AH259" i="3"/>
  <c r="AD259" i="3"/>
  <c r="Z259" i="3"/>
  <c r="V259" i="3"/>
  <c r="R259" i="3"/>
  <c r="N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O185" i="3" s="1"/>
  <c r="W185" i="3"/>
  <c r="AA185" i="3"/>
  <c r="AM185" i="3"/>
  <c r="AQ185" i="3"/>
  <c r="BC185" i="3"/>
  <c r="BG185" i="3"/>
  <c r="X185" i="3"/>
  <c r="AB185" i="3"/>
  <c r="AN185" i="3"/>
  <c r="AR185" i="3"/>
  <c r="BD185" i="3"/>
  <c r="BH185" i="3"/>
  <c r="U185" i="3"/>
  <c r="Y185" i="3"/>
  <c r="AK185" i="3"/>
  <c r="AO185" i="3"/>
  <c r="BA185" i="3"/>
  <c r="BE185" i="3"/>
  <c r="R185" i="3"/>
  <c r="V185" i="3"/>
  <c r="AH185" i="3"/>
  <c r="AL185" i="3"/>
  <c r="AX185" i="3"/>
  <c r="BB185" i="3"/>
  <c r="N181" i="3"/>
  <c r="R181" i="3"/>
  <c r="V181" i="3"/>
  <c r="Z181" i="3"/>
  <c r="AD181" i="3"/>
  <c r="AH181" i="3"/>
  <c r="AL181" i="3"/>
  <c r="AP181" i="3"/>
  <c r="AT181" i="3"/>
  <c r="AX181" i="3"/>
  <c r="BB181" i="3"/>
  <c r="BF181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L178" i="3"/>
  <c r="L176" i="3"/>
  <c r="L169" i="3"/>
  <c r="O167" i="3"/>
  <c r="S167" i="3"/>
  <c r="W167" i="3"/>
  <c r="AA167" i="3"/>
  <c r="AE167" i="3"/>
  <c r="AI167" i="3"/>
  <c r="AM167" i="3"/>
  <c r="AQ167" i="3"/>
  <c r="AU167" i="3"/>
  <c r="AY167" i="3"/>
  <c r="BC167" i="3"/>
  <c r="BG167" i="3"/>
  <c r="P167" i="3"/>
  <c r="T167" i="3"/>
  <c r="X167" i="3"/>
  <c r="AB167" i="3"/>
  <c r="AF167" i="3"/>
  <c r="AJ167" i="3"/>
  <c r="AN167" i="3"/>
  <c r="AR167" i="3"/>
  <c r="AV167" i="3"/>
  <c r="AZ167" i="3"/>
  <c r="BD167" i="3"/>
  <c r="BH167" i="3"/>
  <c r="M167" i="3"/>
  <c r="Q167" i="3"/>
  <c r="U167" i="3"/>
  <c r="Y167" i="3"/>
  <c r="AC167" i="3"/>
  <c r="AG167" i="3"/>
  <c r="AK167" i="3"/>
  <c r="AO167" i="3"/>
  <c r="AS167" i="3"/>
  <c r="AW167" i="3"/>
  <c r="BA167" i="3"/>
  <c r="BE167" i="3"/>
  <c r="BI167" i="3"/>
  <c r="N167" i="3"/>
  <c r="R167" i="3"/>
  <c r="V167" i="3"/>
  <c r="Z167" i="3"/>
  <c r="AD167" i="3"/>
  <c r="AH167" i="3"/>
  <c r="AL167" i="3"/>
  <c r="AP167" i="3"/>
  <c r="AT167" i="3"/>
  <c r="AX167" i="3"/>
  <c r="BB167" i="3"/>
  <c r="BF167" i="3"/>
  <c r="L162" i="3"/>
  <c r="L160" i="3"/>
  <c r="L153" i="3"/>
  <c r="O151" i="3"/>
  <c r="S151" i="3"/>
  <c r="W151" i="3"/>
  <c r="AA151" i="3"/>
  <c r="AE151" i="3"/>
  <c r="AI151" i="3"/>
  <c r="AM151" i="3"/>
  <c r="AQ151" i="3"/>
  <c r="AU151" i="3"/>
  <c r="AY151" i="3"/>
  <c r="BC151" i="3"/>
  <c r="BG151" i="3"/>
  <c r="P151" i="3"/>
  <c r="T151" i="3"/>
  <c r="X151" i="3"/>
  <c r="AB151" i="3"/>
  <c r="AF151" i="3"/>
  <c r="AJ151" i="3"/>
  <c r="AN151" i="3"/>
  <c r="AR151" i="3"/>
  <c r="AV151" i="3"/>
  <c r="AZ151" i="3"/>
  <c r="BD151" i="3"/>
  <c r="BH151" i="3"/>
  <c r="M151" i="3"/>
  <c r="Q151" i="3"/>
  <c r="U151" i="3"/>
  <c r="Y151" i="3"/>
  <c r="AC151" i="3"/>
  <c r="AG151" i="3"/>
  <c r="AK151" i="3"/>
  <c r="AO151" i="3"/>
  <c r="AS151" i="3"/>
  <c r="AW151" i="3"/>
  <c r="BA151" i="3"/>
  <c r="BE151" i="3"/>
  <c r="BI151" i="3"/>
  <c r="N151" i="3"/>
  <c r="R151" i="3"/>
  <c r="V151" i="3"/>
  <c r="Z151" i="3"/>
  <c r="AD151" i="3"/>
  <c r="AH151" i="3"/>
  <c r="AL151" i="3"/>
  <c r="AP151" i="3"/>
  <c r="AT151" i="3"/>
  <c r="AX151" i="3"/>
  <c r="BB151" i="3"/>
  <c r="BF151" i="3"/>
  <c r="L146" i="3"/>
  <c r="L144" i="3"/>
  <c r="L137" i="3"/>
  <c r="N135" i="3"/>
  <c r="R135" i="3"/>
  <c r="V135" i="3"/>
  <c r="Z135" i="3"/>
  <c r="AD135" i="3"/>
  <c r="AH135" i="3"/>
  <c r="AL135" i="3"/>
  <c r="AP135" i="3"/>
  <c r="AT135" i="3"/>
  <c r="AX135" i="3"/>
  <c r="BB135" i="3"/>
  <c r="BF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M135" i="3"/>
  <c r="Q135" i="3"/>
  <c r="U135" i="3"/>
  <c r="Y135" i="3"/>
  <c r="AC135" i="3"/>
  <c r="AG135" i="3"/>
  <c r="AK135" i="3"/>
  <c r="AO135" i="3"/>
  <c r="AS135" i="3"/>
  <c r="AW135" i="3"/>
  <c r="BA135" i="3"/>
  <c r="BE135" i="3"/>
  <c r="BI135" i="3"/>
  <c r="L130" i="3"/>
  <c r="L128" i="3"/>
  <c r="L121" i="3"/>
  <c r="O119" i="3"/>
  <c r="S119" i="3"/>
  <c r="W119" i="3"/>
  <c r="AA119" i="3"/>
  <c r="AE119" i="3"/>
  <c r="AI119" i="3"/>
  <c r="AM119" i="3"/>
  <c r="AQ119" i="3"/>
  <c r="AU119" i="3"/>
  <c r="AY119" i="3"/>
  <c r="BC119" i="3"/>
  <c r="BG119" i="3"/>
  <c r="P119" i="3"/>
  <c r="T119" i="3"/>
  <c r="X119" i="3"/>
  <c r="AB119" i="3"/>
  <c r="AF119" i="3"/>
  <c r="AJ119" i="3"/>
  <c r="AN119" i="3"/>
  <c r="AR119" i="3"/>
  <c r="AV119" i="3"/>
  <c r="AZ119" i="3"/>
  <c r="BD119" i="3"/>
  <c r="BH119" i="3"/>
  <c r="M119" i="3"/>
  <c r="Q119" i="3"/>
  <c r="U119" i="3"/>
  <c r="Y119" i="3"/>
  <c r="AC119" i="3"/>
  <c r="AG119" i="3"/>
  <c r="AK119" i="3"/>
  <c r="AO119" i="3"/>
  <c r="AS119" i="3"/>
  <c r="AW119" i="3"/>
  <c r="BA119" i="3"/>
  <c r="BE119" i="3"/>
  <c r="BI119" i="3"/>
  <c r="N119" i="3"/>
  <c r="R119" i="3"/>
  <c r="V119" i="3"/>
  <c r="Z119" i="3"/>
  <c r="AD119" i="3"/>
  <c r="AH119" i="3"/>
  <c r="AL119" i="3"/>
  <c r="AP119" i="3"/>
  <c r="AT119" i="3"/>
  <c r="AX119" i="3"/>
  <c r="BB119" i="3"/>
  <c r="BF119" i="3"/>
  <c r="L114" i="3"/>
  <c r="L112" i="3"/>
  <c r="BF266" i="3"/>
  <c r="BB266" i="3"/>
  <c r="AX266" i="3"/>
  <c r="AT266" i="3"/>
  <c r="AP266" i="3"/>
  <c r="AL266" i="3"/>
  <c r="AH266" i="3"/>
  <c r="AD266" i="3"/>
  <c r="Z266" i="3"/>
  <c r="V266" i="3"/>
  <c r="R266" i="3"/>
  <c r="N266" i="3"/>
  <c r="BI263" i="3"/>
  <c r="BE263" i="3"/>
  <c r="BA263" i="3"/>
  <c r="AW263" i="3"/>
  <c r="AS263" i="3"/>
  <c r="AO263" i="3"/>
  <c r="AK263" i="3"/>
  <c r="AG263" i="3"/>
  <c r="AC263" i="3"/>
  <c r="Y263" i="3"/>
  <c r="U263" i="3"/>
  <c r="Q263" i="3"/>
  <c r="M263" i="3"/>
  <c r="BI259" i="3"/>
  <c r="BE259" i="3"/>
  <c r="BA259" i="3"/>
  <c r="AW259" i="3"/>
  <c r="AS259" i="3"/>
  <c r="AO259" i="3"/>
  <c r="AK259" i="3"/>
  <c r="AG259" i="3"/>
  <c r="AC259" i="3"/>
  <c r="Y259" i="3"/>
  <c r="U259" i="3"/>
  <c r="Q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AA158" i="3" s="1"/>
  <c r="L156" i="3"/>
  <c r="X156" i="3" s="1"/>
  <c r="K154" i="3"/>
  <c r="K152" i="3"/>
  <c r="L149" i="3"/>
  <c r="Y149" i="3" s="1"/>
  <c r="K147" i="3"/>
  <c r="K145" i="3"/>
  <c r="L142" i="3"/>
  <c r="P142" i="3" s="1"/>
  <c r="L140" i="3"/>
  <c r="AB140" i="3" s="1"/>
  <c r="K138" i="3"/>
  <c r="K136" i="3"/>
  <c r="L133" i="3"/>
  <c r="N133" i="3" s="1"/>
  <c r="K131" i="3"/>
  <c r="K129" i="3"/>
  <c r="L126" i="3"/>
  <c r="S126" i="3" s="1"/>
  <c r="L124" i="3"/>
  <c r="O124" i="3" s="1"/>
  <c r="K122" i="3"/>
  <c r="K120" i="3"/>
  <c r="L117" i="3"/>
  <c r="R117" i="3" s="1"/>
  <c r="K115" i="3"/>
  <c r="K113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M266" i="3"/>
  <c r="BH263" i="3"/>
  <c r="BD263" i="3"/>
  <c r="AZ263" i="3"/>
  <c r="AV263" i="3"/>
  <c r="AR263" i="3"/>
  <c r="AN263" i="3"/>
  <c r="AJ263" i="3"/>
  <c r="AF263" i="3"/>
  <c r="AB263" i="3"/>
  <c r="X263" i="3"/>
  <c r="T263" i="3"/>
  <c r="P263" i="3"/>
  <c r="BH259" i="3"/>
  <c r="BD259" i="3"/>
  <c r="AZ259" i="3"/>
  <c r="AV259" i="3"/>
  <c r="AR259" i="3"/>
  <c r="AN259" i="3"/>
  <c r="AJ259" i="3"/>
  <c r="AF259" i="3"/>
  <c r="AB259" i="3"/>
  <c r="X259" i="3"/>
  <c r="T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W204" i="3" s="1"/>
  <c r="AE204" i="3"/>
  <c r="AY204" i="3"/>
  <c r="AJ204" i="3"/>
  <c r="M204" i="3"/>
  <c r="Y204" i="3"/>
  <c r="AC204" i="3"/>
  <c r="AG204" i="3"/>
  <c r="AS204" i="3"/>
  <c r="AW204" i="3"/>
  <c r="N204" i="3"/>
  <c r="V204" i="3"/>
  <c r="AD204" i="3"/>
  <c r="AH204" i="3"/>
  <c r="AL204" i="3"/>
  <c r="AT204" i="3"/>
  <c r="AX204" i="3"/>
  <c r="BB204" i="3"/>
  <c r="BC204" i="3"/>
  <c r="BG204" i="3"/>
  <c r="BD204" i="3"/>
  <c r="BE204" i="3"/>
  <c r="BI204" i="3"/>
  <c r="M202" i="3"/>
  <c r="Q202" i="3"/>
  <c r="U202" i="3"/>
  <c r="Y202" i="3"/>
  <c r="AC202" i="3"/>
  <c r="AG202" i="3"/>
  <c r="AK202" i="3"/>
  <c r="AO202" i="3"/>
  <c r="AS202" i="3"/>
  <c r="AW202" i="3"/>
  <c r="BA202" i="3"/>
  <c r="BE202" i="3"/>
  <c r="BI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O202" i="3"/>
  <c r="S202" i="3"/>
  <c r="W202" i="3"/>
  <c r="AA202" i="3"/>
  <c r="AE202" i="3"/>
  <c r="AI202" i="3"/>
  <c r="AM202" i="3"/>
  <c r="AQ202" i="3"/>
  <c r="AU202" i="3"/>
  <c r="AY202" i="3"/>
  <c r="BC202" i="3"/>
  <c r="BG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O200" i="3"/>
  <c r="S200" i="3"/>
  <c r="W200" i="3"/>
  <c r="AA200" i="3"/>
  <c r="AE200" i="3"/>
  <c r="AI200" i="3"/>
  <c r="AM200" i="3"/>
  <c r="AQ200" i="3"/>
  <c r="AU200" i="3"/>
  <c r="AY200" i="3"/>
  <c r="BC200" i="3"/>
  <c r="BG200" i="3"/>
  <c r="P200" i="3"/>
  <c r="T200" i="3"/>
  <c r="X200" i="3"/>
  <c r="AB200" i="3"/>
  <c r="AF200" i="3"/>
  <c r="AJ200" i="3"/>
  <c r="AN200" i="3"/>
  <c r="AR200" i="3"/>
  <c r="AV200" i="3"/>
  <c r="AZ200" i="3"/>
  <c r="BD200" i="3"/>
  <c r="BH200" i="3"/>
  <c r="M200" i="3"/>
  <c r="Q200" i="3"/>
  <c r="U200" i="3"/>
  <c r="Y200" i="3"/>
  <c r="AC200" i="3"/>
  <c r="AG200" i="3"/>
  <c r="AK200" i="3"/>
  <c r="AO200" i="3"/>
  <c r="AS200" i="3"/>
  <c r="AW200" i="3"/>
  <c r="BA200" i="3"/>
  <c r="BE200" i="3"/>
  <c r="BI200" i="3"/>
  <c r="N200" i="3"/>
  <c r="R200" i="3"/>
  <c r="V200" i="3"/>
  <c r="Z200" i="3"/>
  <c r="AD200" i="3"/>
  <c r="AH200" i="3"/>
  <c r="AL200" i="3"/>
  <c r="AP200" i="3"/>
  <c r="AT200" i="3"/>
  <c r="AX200" i="3"/>
  <c r="BB200" i="3"/>
  <c r="BF200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O198" i="3"/>
  <c r="S198" i="3"/>
  <c r="W198" i="3"/>
  <c r="AA198" i="3"/>
  <c r="AE198" i="3"/>
  <c r="AI198" i="3"/>
  <c r="AM198" i="3"/>
  <c r="AQ198" i="3"/>
  <c r="AU198" i="3"/>
  <c r="AY198" i="3"/>
  <c r="BC198" i="3"/>
  <c r="BG198" i="3"/>
  <c r="P198" i="3"/>
  <c r="T198" i="3"/>
  <c r="X198" i="3"/>
  <c r="AB198" i="3"/>
  <c r="AF198" i="3"/>
  <c r="AJ198" i="3"/>
  <c r="AN198" i="3"/>
  <c r="AR198" i="3"/>
  <c r="AV198" i="3"/>
  <c r="AZ198" i="3"/>
  <c r="BD198" i="3"/>
  <c r="BH198" i="3"/>
  <c r="M198" i="3"/>
  <c r="Q198" i="3"/>
  <c r="U198" i="3"/>
  <c r="Y198" i="3"/>
  <c r="AC198" i="3"/>
  <c r="AG198" i="3"/>
  <c r="AK198" i="3"/>
  <c r="AO198" i="3"/>
  <c r="AS198" i="3"/>
  <c r="AW198" i="3"/>
  <c r="BA198" i="3"/>
  <c r="BE198" i="3"/>
  <c r="BI198" i="3"/>
  <c r="O193" i="3"/>
  <c r="S193" i="3"/>
  <c r="W193" i="3"/>
  <c r="AA193" i="3"/>
  <c r="AE193" i="3"/>
  <c r="AI193" i="3"/>
  <c r="AM193" i="3"/>
  <c r="AQ193" i="3"/>
  <c r="AU193" i="3"/>
  <c r="AY193" i="3"/>
  <c r="BC193" i="3"/>
  <c r="BG193" i="3"/>
  <c r="P193" i="3"/>
  <c r="T193" i="3"/>
  <c r="X193" i="3"/>
  <c r="AB193" i="3"/>
  <c r="AF193" i="3"/>
  <c r="AJ193" i="3"/>
  <c r="AN193" i="3"/>
  <c r="AR193" i="3"/>
  <c r="AV193" i="3"/>
  <c r="AZ193" i="3"/>
  <c r="BD193" i="3"/>
  <c r="BH193" i="3"/>
  <c r="M193" i="3"/>
  <c r="Q193" i="3"/>
  <c r="U193" i="3"/>
  <c r="Y193" i="3"/>
  <c r="AC193" i="3"/>
  <c r="AG193" i="3"/>
  <c r="AK193" i="3"/>
  <c r="AO193" i="3"/>
  <c r="AS193" i="3"/>
  <c r="AW193" i="3"/>
  <c r="BA193" i="3"/>
  <c r="BE193" i="3"/>
  <c r="BI193" i="3"/>
  <c r="N193" i="3"/>
  <c r="R193" i="3"/>
  <c r="V193" i="3"/>
  <c r="Z193" i="3"/>
  <c r="AD193" i="3"/>
  <c r="AH193" i="3"/>
  <c r="AL193" i="3"/>
  <c r="AP193" i="3"/>
  <c r="AT193" i="3"/>
  <c r="AX193" i="3"/>
  <c r="BB193" i="3"/>
  <c r="BF193" i="3"/>
  <c r="M175" i="3"/>
  <c r="Q175" i="3"/>
  <c r="U175" i="3"/>
  <c r="Y175" i="3"/>
  <c r="AC175" i="3"/>
  <c r="AG175" i="3"/>
  <c r="AK175" i="3"/>
  <c r="AO175" i="3"/>
  <c r="AS175" i="3"/>
  <c r="AW175" i="3"/>
  <c r="BA175" i="3"/>
  <c r="BE175" i="3"/>
  <c r="BI175" i="3"/>
  <c r="N175" i="3"/>
  <c r="R175" i="3"/>
  <c r="V175" i="3"/>
  <c r="Z175" i="3"/>
  <c r="AD175" i="3"/>
  <c r="AH175" i="3"/>
  <c r="AL175" i="3"/>
  <c r="AP175" i="3"/>
  <c r="AT175" i="3"/>
  <c r="AX175" i="3"/>
  <c r="BB175" i="3"/>
  <c r="BF175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S173" i="3"/>
  <c r="W173" i="3"/>
  <c r="AA173" i="3"/>
  <c r="AE173" i="3"/>
  <c r="AI173" i="3"/>
  <c r="AM173" i="3"/>
  <c r="AQ173" i="3"/>
  <c r="AU173" i="3"/>
  <c r="AY173" i="3"/>
  <c r="BC173" i="3"/>
  <c r="BG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66" i="3"/>
  <c r="S166" i="3"/>
  <c r="W166" i="3"/>
  <c r="AA166" i="3"/>
  <c r="AE166" i="3"/>
  <c r="AI166" i="3"/>
  <c r="AM166" i="3"/>
  <c r="AQ166" i="3"/>
  <c r="AU166" i="3"/>
  <c r="AY166" i="3"/>
  <c r="BC166" i="3"/>
  <c r="BG166" i="3"/>
  <c r="P166" i="3"/>
  <c r="T166" i="3"/>
  <c r="X166" i="3"/>
  <c r="AB166" i="3"/>
  <c r="AF166" i="3"/>
  <c r="AJ166" i="3"/>
  <c r="AN166" i="3"/>
  <c r="AR166" i="3"/>
  <c r="AV166" i="3"/>
  <c r="AZ166" i="3"/>
  <c r="BD166" i="3"/>
  <c r="BH166" i="3"/>
  <c r="M166" i="3"/>
  <c r="Q166" i="3"/>
  <c r="U166" i="3"/>
  <c r="Y166" i="3"/>
  <c r="AC166" i="3"/>
  <c r="AG166" i="3"/>
  <c r="AK166" i="3"/>
  <c r="AO166" i="3"/>
  <c r="AS166" i="3"/>
  <c r="AW166" i="3"/>
  <c r="BA166" i="3"/>
  <c r="BE166" i="3"/>
  <c r="BI166" i="3"/>
  <c r="N166" i="3"/>
  <c r="R166" i="3"/>
  <c r="V166" i="3"/>
  <c r="Z166" i="3"/>
  <c r="AD166" i="3"/>
  <c r="AH166" i="3"/>
  <c r="AL166" i="3"/>
  <c r="AP166" i="3"/>
  <c r="AT166" i="3"/>
  <c r="AX166" i="3"/>
  <c r="BB166" i="3"/>
  <c r="BF166" i="3"/>
  <c r="P164" i="3"/>
  <c r="T164" i="3"/>
  <c r="X164" i="3"/>
  <c r="AB164" i="3"/>
  <c r="AF164" i="3"/>
  <c r="AJ164" i="3"/>
  <c r="AN164" i="3"/>
  <c r="AR164" i="3"/>
  <c r="AV164" i="3"/>
  <c r="AZ164" i="3"/>
  <c r="BD164" i="3"/>
  <c r="BH164" i="3"/>
  <c r="M164" i="3"/>
  <c r="Q164" i="3"/>
  <c r="U164" i="3"/>
  <c r="Y164" i="3"/>
  <c r="AC164" i="3"/>
  <c r="AG164" i="3"/>
  <c r="AK164" i="3"/>
  <c r="AO164" i="3"/>
  <c r="AS164" i="3"/>
  <c r="AW164" i="3"/>
  <c r="BA164" i="3"/>
  <c r="BE164" i="3"/>
  <c r="BI164" i="3"/>
  <c r="N164" i="3"/>
  <c r="R164" i="3"/>
  <c r="V164" i="3"/>
  <c r="Z164" i="3"/>
  <c r="AD164" i="3"/>
  <c r="AH164" i="3"/>
  <c r="AL164" i="3"/>
  <c r="AP164" i="3"/>
  <c r="AT164" i="3"/>
  <c r="AX164" i="3"/>
  <c r="BB164" i="3"/>
  <c r="BF164" i="3"/>
  <c r="O164" i="3"/>
  <c r="S164" i="3"/>
  <c r="W164" i="3"/>
  <c r="AA164" i="3"/>
  <c r="AE164" i="3"/>
  <c r="AI164" i="3"/>
  <c r="AM164" i="3"/>
  <c r="AQ164" i="3"/>
  <c r="AU164" i="3"/>
  <c r="AY164" i="3"/>
  <c r="BC164" i="3"/>
  <c r="BG164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P159" i="3"/>
  <c r="T159" i="3"/>
  <c r="X159" i="3"/>
  <c r="AB159" i="3"/>
  <c r="AF159" i="3"/>
  <c r="AJ159" i="3"/>
  <c r="AN159" i="3"/>
  <c r="AR159" i="3"/>
  <c r="AV159" i="3"/>
  <c r="AZ159" i="3"/>
  <c r="BD159" i="3"/>
  <c r="BH159" i="3"/>
  <c r="M159" i="3"/>
  <c r="Q159" i="3"/>
  <c r="U159" i="3"/>
  <c r="Y159" i="3"/>
  <c r="AC159" i="3"/>
  <c r="AG159" i="3"/>
  <c r="AK159" i="3"/>
  <c r="AO159" i="3"/>
  <c r="AS159" i="3"/>
  <c r="AW159" i="3"/>
  <c r="BA159" i="3"/>
  <c r="BE159" i="3"/>
  <c r="BI159" i="3"/>
  <c r="N159" i="3"/>
  <c r="R159" i="3"/>
  <c r="V159" i="3"/>
  <c r="Z159" i="3"/>
  <c r="AD159" i="3"/>
  <c r="AH159" i="3"/>
  <c r="AL159" i="3"/>
  <c r="AP159" i="3"/>
  <c r="AT159" i="3"/>
  <c r="AX159" i="3"/>
  <c r="BB159" i="3"/>
  <c r="BF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P150" i="3"/>
  <c r="M150" i="3"/>
  <c r="Q150" i="3"/>
  <c r="U150" i="3"/>
  <c r="Y150" i="3"/>
  <c r="O150" i="3"/>
  <c r="S150" i="3"/>
  <c r="W150" i="3"/>
  <c r="AA150" i="3"/>
  <c r="N150" i="3"/>
  <c r="X150" i="3"/>
  <c r="AD150" i="3"/>
  <c r="AH150" i="3"/>
  <c r="AL150" i="3"/>
  <c r="AP150" i="3"/>
  <c r="AT150" i="3"/>
  <c r="AX150" i="3"/>
  <c r="BB150" i="3"/>
  <c r="BF150" i="3"/>
  <c r="R150" i="3"/>
  <c r="Z150" i="3"/>
  <c r="AE150" i="3"/>
  <c r="AI150" i="3"/>
  <c r="AM150" i="3"/>
  <c r="AQ150" i="3"/>
  <c r="AU150" i="3"/>
  <c r="AY150" i="3"/>
  <c r="BC150" i="3"/>
  <c r="BG150" i="3"/>
  <c r="T150" i="3"/>
  <c r="AB150" i="3"/>
  <c r="AF150" i="3"/>
  <c r="AJ150" i="3"/>
  <c r="AN150" i="3"/>
  <c r="AR150" i="3"/>
  <c r="AV150" i="3"/>
  <c r="AZ150" i="3"/>
  <c r="BD150" i="3"/>
  <c r="BH150" i="3"/>
  <c r="V150" i="3"/>
  <c r="AC150" i="3"/>
  <c r="AG150" i="3"/>
  <c r="AK150" i="3"/>
  <c r="AO150" i="3"/>
  <c r="AS150" i="3"/>
  <c r="AW150" i="3"/>
  <c r="BA150" i="3"/>
  <c r="BE150" i="3"/>
  <c r="BI150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M148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M143" i="3"/>
  <c r="Q143" i="3"/>
  <c r="U143" i="3"/>
  <c r="Y143" i="3"/>
  <c r="AC143" i="3"/>
  <c r="AG143" i="3"/>
  <c r="AK143" i="3"/>
  <c r="AO143" i="3"/>
  <c r="AS143" i="3"/>
  <c r="AW143" i="3"/>
  <c r="BA143" i="3"/>
  <c r="BE143" i="3"/>
  <c r="BI143" i="3"/>
  <c r="N143" i="3"/>
  <c r="R143" i="3"/>
  <c r="V143" i="3"/>
  <c r="Z143" i="3"/>
  <c r="AD143" i="3"/>
  <c r="AH143" i="3"/>
  <c r="AL143" i="3"/>
  <c r="AP143" i="3"/>
  <c r="AT143" i="3"/>
  <c r="AX143" i="3"/>
  <c r="BB143" i="3"/>
  <c r="BF143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P143" i="3"/>
  <c r="T143" i="3"/>
  <c r="X143" i="3"/>
  <c r="AB143" i="3"/>
  <c r="AF143" i="3"/>
  <c r="AJ143" i="3"/>
  <c r="AN143" i="3"/>
  <c r="AR143" i="3"/>
  <c r="AV143" i="3"/>
  <c r="AZ143" i="3"/>
  <c r="BD143" i="3"/>
  <c r="BL143" i="3" s="1"/>
  <c r="BH143" i="3"/>
  <c r="M141" i="3"/>
  <c r="Q141" i="3"/>
  <c r="U141" i="3"/>
  <c r="Y141" i="3"/>
  <c r="AC141" i="3"/>
  <c r="AG141" i="3"/>
  <c r="AK141" i="3"/>
  <c r="AO141" i="3"/>
  <c r="AS141" i="3"/>
  <c r="AW141" i="3"/>
  <c r="BA141" i="3"/>
  <c r="BE141" i="3"/>
  <c r="BI141" i="3"/>
  <c r="N141" i="3"/>
  <c r="R141" i="3"/>
  <c r="V141" i="3"/>
  <c r="Z141" i="3"/>
  <c r="AD141" i="3"/>
  <c r="AH141" i="3"/>
  <c r="AL141" i="3"/>
  <c r="AP141" i="3"/>
  <c r="AT141" i="3"/>
  <c r="AX141" i="3"/>
  <c r="BB141" i="3"/>
  <c r="BF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BK134" i="3" s="1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Q132" i="3"/>
  <c r="U132" i="3"/>
  <c r="Y132" i="3"/>
  <c r="AC132" i="3"/>
  <c r="AG132" i="3"/>
  <c r="AK132" i="3"/>
  <c r="AO132" i="3"/>
  <c r="AS132" i="3"/>
  <c r="AW132" i="3"/>
  <c r="BA132" i="3"/>
  <c r="BE132" i="3"/>
  <c r="BI132" i="3"/>
  <c r="N132" i="3"/>
  <c r="R132" i="3"/>
  <c r="V132" i="3"/>
  <c r="Z132" i="3"/>
  <c r="AD132" i="3"/>
  <c r="AH132" i="3"/>
  <c r="AL132" i="3"/>
  <c r="AP132" i="3"/>
  <c r="AT132" i="3"/>
  <c r="AX132" i="3"/>
  <c r="BB132" i="3"/>
  <c r="BF132" i="3"/>
  <c r="O132" i="3"/>
  <c r="S132" i="3"/>
  <c r="W132" i="3"/>
  <c r="AA132" i="3"/>
  <c r="AE132" i="3"/>
  <c r="AI132" i="3"/>
  <c r="AM132" i="3"/>
  <c r="AQ132" i="3"/>
  <c r="AU132" i="3"/>
  <c r="AY132" i="3"/>
  <c r="BC132" i="3"/>
  <c r="BG132" i="3"/>
  <c r="P132" i="3"/>
  <c r="T132" i="3"/>
  <c r="X132" i="3"/>
  <c r="AB132" i="3"/>
  <c r="AF132" i="3"/>
  <c r="AJ132" i="3"/>
  <c r="AN132" i="3"/>
  <c r="AR132" i="3"/>
  <c r="AV132" i="3"/>
  <c r="AZ132" i="3"/>
  <c r="BD132" i="3"/>
  <c r="BH132" i="3"/>
  <c r="P127" i="3"/>
  <c r="T127" i="3"/>
  <c r="X127" i="3"/>
  <c r="AB127" i="3"/>
  <c r="AF127" i="3"/>
  <c r="AJ127" i="3"/>
  <c r="AN127" i="3"/>
  <c r="AR127" i="3"/>
  <c r="AV127" i="3"/>
  <c r="AZ127" i="3"/>
  <c r="BD127" i="3"/>
  <c r="BH127" i="3"/>
  <c r="M127" i="3"/>
  <c r="Q127" i="3"/>
  <c r="U127" i="3"/>
  <c r="Y127" i="3"/>
  <c r="AC127" i="3"/>
  <c r="AG127" i="3"/>
  <c r="AK127" i="3"/>
  <c r="AO127" i="3"/>
  <c r="AS127" i="3"/>
  <c r="AW127" i="3"/>
  <c r="BA127" i="3"/>
  <c r="BE127" i="3"/>
  <c r="BI127" i="3"/>
  <c r="N127" i="3"/>
  <c r="R127" i="3"/>
  <c r="V127" i="3"/>
  <c r="Z127" i="3"/>
  <c r="AD127" i="3"/>
  <c r="AH127" i="3"/>
  <c r="AL127" i="3"/>
  <c r="AP127" i="3"/>
  <c r="AT127" i="3"/>
  <c r="AX127" i="3"/>
  <c r="BB127" i="3"/>
  <c r="BF127" i="3"/>
  <c r="O127" i="3"/>
  <c r="S127" i="3"/>
  <c r="W127" i="3"/>
  <c r="AA127" i="3"/>
  <c r="AE127" i="3"/>
  <c r="AI127" i="3"/>
  <c r="AM127" i="3"/>
  <c r="AQ127" i="3"/>
  <c r="AU127" i="3"/>
  <c r="AY127" i="3"/>
  <c r="BC127" i="3"/>
  <c r="BG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BN125" i="3" s="1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J125" i="3" s="1"/>
  <c r="BC125" i="3"/>
  <c r="BG125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O118" i="3"/>
  <c r="S118" i="3"/>
  <c r="W118" i="3"/>
  <c r="AA118" i="3"/>
  <c r="AE118" i="3"/>
  <c r="AI118" i="3"/>
  <c r="AM118" i="3"/>
  <c r="AQ118" i="3"/>
  <c r="AU118" i="3"/>
  <c r="AY118" i="3"/>
  <c r="BC118" i="3"/>
  <c r="BG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6" i="3"/>
  <c r="T116" i="3"/>
  <c r="X116" i="3"/>
  <c r="AB116" i="3"/>
  <c r="AF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Z116" i="3"/>
  <c r="AL116" i="3"/>
  <c r="AT116" i="3"/>
  <c r="BB116" i="3"/>
  <c r="N116" i="3"/>
  <c r="AD116" i="3"/>
  <c r="AN116" i="3"/>
  <c r="AV116" i="3"/>
  <c r="BD116" i="3"/>
  <c r="R116" i="3"/>
  <c r="AH116" i="3"/>
  <c r="AP116" i="3"/>
  <c r="AX116" i="3"/>
  <c r="BF116" i="3"/>
  <c r="V116" i="3"/>
  <c r="AJ116" i="3"/>
  <c r="AR116" i="3"/>
  <c r="AZ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BD266" i="3"/>
  <c r="AZ266" i="3"/>
  <c r="AV266" i="3"/>
  <c r="AR266" i="3"/>
  <c r="AN266" i="3"/>
  <c r="AJ266" i="3"/>
  <c r="AF266" i="3"/>
  <c r="AB266" i="3"/>
  <c r="X266" i="3"/>
  <c r="T266" i="3"/>
  <c r="BG263" i="3"/>
  <c r="BC263" i="3"/>
  <c r="AY263" i="3"/>
  <c r="AU263" i="3"/>
  <c r="AQ263" i="3"/>
  <c r="AM263" i="3"/>
  <c r="AI263" i="3"/>
  <c r="AE263" i="3"/>
  <c r="AA263" i="3"/>
  <c r="BL263" i="3" s="1"/>
  <c r="W263" i="3"/>
  <c r="BJ263" i="3" s="1"/>
  <c r="S263" i="3"/>
  <c r="BG259" i="3"/>
  <c r="BC259" i="3"/>
  <c r="AY259" i="3"/>
  <c r="AU259" i="3"/>
  <c r="AQ259" i="3"/>
  <c r="AM259" i="3"/>
  <c r="AI259" i="3"/>
  <c r="AE259" i="3"/>
  <c r="AA259" i="3"/>
  <c r="W259" i="3"/>
  <c r="S259" i="3"/>
  <c r="BK259" i="3" s="1"/>
  <c r="BJ265" i="3"/>
  <c r="BL265" i="3"/>
  <c r="BN259" i="3"/>
  <c r="BK265" i="3"/>
  <c r="BN265" i="3"/>
  <c r="BK263" i="3"/>
  <c r="BN263" i="3"/>
  <c r="BL167" i="3"/>
  <c r="BJ167" i="3"/>
  <c r="BM167" i="3"/>
  <c r="BL159" i="3"/>
  <c r="BL151" i="3"/>
  <c r="BM151" i="3"/>
  <c r="BJ151" i="3"/>
  <c r="BN151" i="3"/>
  <c r="BK151" i="3"/>
  <c r="BM143" i="3"/>
  <c r="BN143" i="3"/>
  <c r="BL135" i="3"/>
  <c r="BM135" i="3"/>
  <c r="BJ135" i="3"/>
  <c r="BN135" i="3"/>
  <c r="BK135" i="3"/>
  <c r="BN127" i="3"/>
  <c r="BL119" i="3"/>
  <c r="BM119" i="3"/>
  <c r="BJ119" i="3"/>
  <c r="BN119" i="3"/>
  <c r="BK119" i="3"/>
  <c r="BL111" i="3"/>
  <c r="BM111" i="3"/>
  <c r="BJ111" i="3"/>
  <c r="BL202" i="3"/>
  <c r="BJ202" i="3"/>
  <c r="BN202" i="3"/>
  <c r="BK202" i="3"/>
  <c r="BL200" i="3"/>
  <c r="BJ200" i="3"/>
  <c r="BN200" i="3"/>
  <c r="BK200" i="3"/>
  <c r="BL198" i="3"/>
  <c r="BJ198" i="3"/>
  <c r="BN198" i="3"/>
  <c r="BK198" i="3"/>
  <c r="BM181" i="3"/>
  <c r="BL175" i="3"/>
  <c r="BJ175" i="3"/>
  <c r="BN175" i="3"/>
  <c r="BK175" i="3"/>
  <c r="BL173" i="3"/>
  <c r="BM175" i="3"/>
  <c r="BM173" i="3"/>
  <c r="BJ193" i="3"/>
  <c r="BN167" i="3"/>
  <c r="BJ181" i="3"/>
  <c r="BN181" i="3"/>
  <c r="BK181" i="3"/>
  <c r="BJ173" i="3"/>
  <c r="BN173" i="3"/>
  <c r="BK173" i="3"/>
  <c r="BM157" i="3"/>
  <c r="BK157" i="3"/>
  <c r="BL164" i="3"/>
  <c r="BM159" i="3"/>
  <c r="BL150" i="3"/>
  <c r="BM141" i="3"/>
  <c r="BJ141" i="3"/>
  <c r="BN141" i="3"/>
  <c r="BM118" i="3"/>
  <c r="BL166" i="3"/>
  <c r="BK164" i="3"/>
  <c r="BJ157" i="3"/>
  <c r="BN157" i="3"/>
  <c r="BL148" i="3"/>
  <c r="BK166" i="3"/>
  <c r="BN164" i="3"/>
  <c r="BJ159" i="3"/>
  <c r="BN159" i="3"/>
  <c r="BM150" i="3"/>
  <c r="BK150" i="3"/>
  <c r="BM134" i="3"/>
  <c r="BK111" i="3"/>
  <c r="L261" i="3"/>
  <c r="Y261" i="3" s="1"/>
  <c r="L257" i="3"/>
  <c r="S257" i="3" s="1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K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3" i="3" l="1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M116" i="3"/>
  <c r="BL127" i="3"/>
  <c r="BL132" i="3"/>
  <c r="BN132" i="3"/>
  <c r="BL134" i="3"/>
  <c r="BK141" i="3"/>
  <c r="BJ143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BL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BL258" i="3" s="1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6" i="3"/>
  <c r="BK116" i="3"/>
  <c r="BK118" i="3"/>
  <c r="BL118" i="3"/>
  <c r="BK125" i="3"/>
  <c r="BM125" i="3"/>
  <c r="BJ127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K127" i="3"/>
  <c r="BN116" i="3"/>
  <c r="BL125" i="3"/>
  <c r="BK132" i="3"/>
  <c r="BJ132" i="3"/>
  <c r="BJ148" i="3"/>
  <c r="BM148" i="3"/>
  <c r="BK159" i="3"/>
  <c r="BJ164" i="3"/>
  <c r="BM200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BL181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BK267" i="3" s="1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K186" i="3" s="1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BN233" i="3" s="1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BK161" i="3" s="1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BN140" i="3" s="1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BJ227" i="3" s="1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BM126" i="3" s="1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BL264" i="3" s="1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T17" i="3"/>
  <c r="BD17" i="3"/>
  <c r="AV17" i="3"/>
  <c r="AN17" i="3"/>
  <c r="AF17" i="3"/>
  <c r="X17" i="3"/>
  <c r="P17" i="3"/>
  <c r="AR53" i="3"/>
  <c r="AT52" i="3"/>
  <c r="N52" i="3"/>
  <c r="K14" i="3"/>
  <c r="K12" i="3"/>
  <c r="K10" i="3"/>
  <c r="K91" i="3"/>
  <c r="K75" i="3"/>
  <c r="K61" i="3"/>
  <c r="Q61" i="3" s="1"/>
  <c r="K60" i="3"/>
  <c r="K59" i="3"/>
  <c r="K58" i="3"/>
  <c r="K45" i="3"/>
  <c r="T45" i="3" s="1"/>
  <c r="L44" i="3"/>
  <c r="T44" i="3" s="1"/>
  <c r="K44" i="3"/>
  <c r="K43" i="3"/>
  <c r="K42" i="3"/>
  <c r="K29" i="3"/>
  <c r="R29" i="3" s="1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O61" i="3"/>
  <c r="U61" i="3"/>
  <c r="W61" i="3"/>
  <c r="AE61" i="3"/>
  <c r="AK61" i="3"/>
  <c r="AM61" i="3"/>
  <c r="AU61" i="3"/>
  <c r="BA61" i="3"/>
  <c r="BC61" i="3"/>
  <c r="BI61" i="3"/>
  <c r="P61" i="3"/>
  <c r="AB61" i="3"/>
  <c r="AF61" i="3"/>
  <c r="AR61" i="3"/>
  <c r="AV61" i="3"/>
  <c r="BH61" i="3"/>
  <c r="L47" i="3"/>
  <c r="L46" i="3"/>
  <c r="P45" i="3"/>
  <c r="R45" i="3"/>
  <c r="X45" i="3"/>
  <c r="Z45" i="3"/>
  <c r="AF45" i="3"/>
  <c r="AH45" i="3"/>
  <c r="AN45" i="3"/>
  <c r="AP45" i="3"/>
  <c r="AV45" i="3"/>
  <c r="AX45" i="3"/>
  <c r="BD45" i="3"/>
  <c r="BF45" i="3"/>
  <c r="S45" i="3"/>
  <c r="W45" i="3"/>
  <c r="AI45" i="3"/>
  <c r="AM45" i="3"/>
  <c r="AY45" i="3"/>
  <c r="BC45" i="3"/>
  <c r="Y45" i="3"/>
  <c r="AG45" i="3"/>
  <c r="BE45" i="3"/>
  <c r="M45" i="3"/>
  <c r="BI45" i="3"/>
  <c r="N44" i="3"/>
  <c r="V44" i="3"/>
  <c r="AD44" i="3"/>
  <c r="AL44" i="3"/>
  <c r="AT44" i="3"/>
  <c r="BB44" i="3"/>
  <c r="M44" i="3"/>
  <c r="AC44" i="3"/>
  <c r="AS44" i="3"/>
  <c r="BI44" i="3"/>
  <c r="AQ44" i="3"/>
  <c r="AE44" i="3"/>
  <c r="L32" i="3"/>
  <c r="L31" i="3"/>
  <c r="L30" i="3"/>
  <c r="T29" i="3"/>
  <c r="AB29" i="3"/>
  <c r="AJ29" i="3"/>
  <c r="AR29" i="3"/>
  <c r="AZ29" i="3"/>
  <c r="BF29" i="3"/>
  <c r="BH29" i="3"/>
  <c r="U29" i="3"/>
  <c r="Y29" i="3"/>
  <c r="AK29" i="3"/>
  <c r="AO29" i="3"/>
  <c r="BA29" i="3"/>
  <c r="BE29" i="3"/>
  <c r="S29" i="3"/>
  <c r="W29" i="3"/>
  <c r="AI29" i="3"/>
  <c r="AM29" i="3"/>
  <c r="AY29" i="3"/>
  <c r="BC29" i="3"/>
  <c r="AX61" i="3"/>
  <c r="AP61" i="3"/>
  <c r="R61" i="3"/>
  <c r="BA45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N10" i="3" s="1"/>
  <c r="K104" i="3"/>
  <c r="K103" i="3"/>
  <c r="L100" i="3"/>
  <c r="L99" i="3"/>
  <c r="BC99" i="3" s="1"/>
  <c r="L98" i="3"/>
  <c r="K95" i="3"/>
  <c r="L92" i="3"/>
  <c r="L91" i="3"/>
  <c r="O91" i="3" s="1"/>
  <c r="L90" i="3"/>
  <c r="K87" i="3"/>
  <c r="L84" i="3"/>
  <c r="L83" i="3"/>
  <c r="O83" i="3" s="1"/>
  <c r="L82" i="3"/>
  <c r="K79" i="3"/>
  <c r="L76" i="3"/>
  <c r="L75" i="3"/>
  <c r="P75" i="3" s="1"/>
  <c r="L74" i="3"/>
  <c r="K71" i="3"/>
  <c r="L67" i="3"/>
  <c r="M67" i="3" s="1"/>
  <c r="L66" i="3"/>
  <c r="P66" i="3" s="1"/>
  <c r="L64" i="3"/>
  <c r="K63" i="3"/>
  <c r="K62" i="3"/>
  <c r="L60" i="3"/>
  <c r="M60" i="3" s="1"/>
  <c r="L59" i="3"/>
  <c r="P59" i="3" s="1"/>
  <c r="L58" i="3"/>
  <c r="O58" i="3" s="1"/>
  <c r="L55" i="3"/>
  <c r="L54" i="3"/>
  <c r="Q53" i="3"/>
  <c r="S53" i="3"/>
  <c r="Y53" i="3"/>
  <c r="AA53" i="3"/>
  <c r="AG53" i="3"/>
  <c r="AI53" i="3"/>
  <c r="AO53" i="3"/>
  <c r="AQ53" i="3"/>
  <c r="AW53" i="3"/>
  <c r="AY53" i="3"/>
  <c r="BE53" i="3"/>
  <c r="BG53" i="3"/>
  <c r="R53" i="3"/>
  <c r="V53" i="3"/>
  <c r="AH53" i="3"/>
  <c r="AL53" i="3"/>
  <c r="AX53" i="3"/>
  <c r="BB53" i="3"/>
  <c r="X53" i="3"/>
  <c r="AF53" i="3"/>
  <c r="BD53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P52" i="3"/>
  <c r="T52" i="3"/>
  <c r="X52" i="3"/>
  <c r="AB52" i="3"/>
  <c r="AF52" i="3"/>
  <c r="AJ52" i="3"/>
  <c r="AN52" i="3"/>
  <c r="AR52" i="3"/>
  <c r="AV52" i="3"/>
  <c r="AZ52" i="3"/>
  <c r="BD52" i="3"/>
  <c r="BH52" i="3"/>
  <c r="R52" i="3"/>
  <c r="Z52" i="3"/>
  <c r="AH52" i="3"/>
  <c r="AP52" i="3"/>
  <c r="AX52" i="3"/>
  <c r="BF52" i="3"/>
  <c r="L40" i="3"/>
  <c r="L39" i="3"/>
  <c r="L38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P37" i="3"/>
  <c r="X37" i="3"/>
  <c r="AF37" i="3"/>
  <c r="AN37" i="3"/>
  <c r="AV37" i="3"/>
  <c r="BD37" i="3"/>
  <c r="AB37" i="3"/>
  <c r="AR37" i="3"/>
  <c r="BH37" i="3"/>
  <c r="L24" i="3"/>
  <c r="L23" i="3"/>
  <c r="L22" i="3"/>
  <c r="N21" i="3"/>
  <c r="P21" i="3"/>
  <c r="R21" i="3"/>
  <c r="T21" i="3"/>
  <c r="V21" i="3"/>
  <c r="X21" i="3"/>
  <c r="Z21" i="3"/>
  <c r="AB21" i="3"/>
  <c r="AD21" i="3"/>
  <c r="M21" i="3"/>
  <c r="BN21" i="3" s="1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AF21" i="3"/>
  <c r="AJ21" i="3"/>
  <c r="AN21" i="3"/>
  <c r="AR21" i="3"/>
  <c r="AV21" i="3"/>
  <c r="AZ21" i="3"/>
  <c r="BD21" i="3"/>
  <c r="BH21" i="3"/>
  <c r="AH21" i="3"/>
  <c r="AP21" i="3"/>
  <c r="AX21" i="3"/>
  <c r="BF21" i="3"/>
  <c r="AL21" i="3"/>
  <c r="BB21" i="3"/>
  <c r="AT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W99" i="3"/>
  <c r="AG99" i="3"/>
  <c r="Q99" i="3"/>
  <c r="AZ91" i="3"/>
  <c r="AJ91" i="3"/>
  <c r="T91" i="3"/>
  <c r="AZ83" i="3"/>
  <c r="AJ83" i="3"/>
  <c r="T83" i="3"/>
  <c r="BA75" i="3"/>
  <c r="AK75" i="3"/>
  <c r="M75" i="3"/>
  <c r="AP67" i="3"/>
  <c r="AH67" i="3"/>
  <c r="BA66" i="3"/>
  <c r="U66" i="3"/>
  <c r="BB61" i="3"/>
  <c r="AT61" i="3"/>
  <c r="AL61" i="3"/>
  <c r="AD61" i="3"/>
  <c r="V61" i="3"/>
  <c r="N61" i="3"/>
  <c r="BD60" i="3"/>
  <c r="X60" i="3"/>
  <c r="BE59" i="3"/>
  <c r="AW59" i="3"/>
  <c r="AO59" i="3"/>
  <c r="AG59" i="3"/>
  <c r="Y59" i="3"/>
  <c r="Q59" i="3"/>
  <c r="BH58" i="3"/>
  <c r="AZ58" i="3"/>
  <c r="AR58" i="3"/>
  <c r="AJ58" i="3"/>
  <c r="AB58" i="3"/>
  <c r="T58" i="3"/>
  <c r="AZ53" i="3"/>
  <c r="AJ53" i="3"/>
  <c r="T53" i="3"/>
  <c r="BB52" i="3"/>
  <c r="AL52" i="3"/>
  <c r="V52" i="3"/>
  <c r="AK45" i="3"/>
  <c r="AZ37" i="3"/>
  <c r="T37" i="3"/>
  <c r="BJ37" i="3" s="1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BF34" i="3" s="1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P20" i="3" s="1"/>
  <c r="L19" i="3"/>
  <c r="L18" i="3"/>
  <c r="M18" i="3" s="1"/>
  <c r="BM21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BJ21" i="3" l="1"/>
  <c r="BL52" i="3"/>
  <c r="BN52" i="3"/>
  <c r="BM266" i="3"/>
  <c r="BN108" i="3"/>
  <c r="BK153" i="3"/>
  <c r="BL124" i="3"/>
  <c r="BK37" i="3"/>
  <c r="BN37" i="3"/>
  <c r="AS61" i="3"/>
  <c r="AC61" i="3"/>
  <c r="M61" i="3"/>
  <c r="BJ204" i="3"/>
  <c r="BJ264" i="3"/>
  <c r="AV60" i="3"/>
  <c r="BN190" i="3"/>
  <c r="BL185" i="3"/>
  <c r="BJ133" i="3"/>
  <c r="BN61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BN29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L45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L61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N20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J44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K44" i="3" l="1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V7" i="3" s="1"/>
  <c r="L3" i="3"/>
  <c r="L6" i="3"/>
  <c r="K7" i="3"/>
  <c r="K3" i="3"/>
  <c r="K8" i="3"/>
  <c r="K4" i="3"/>
  <c r="L8" i="3"/>
  <c r="L4" i="3"/>
  <c r="K6" i="3"/>
  <c r="L2" i="3"/>
  <c r="K5" i="3"/>
  <c r="BI2" i="3" l="1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<sst xmlns="http://schemas.openxmlformats.org/spreadsheetml/2006/main" count="2628" uniqueCount="493">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</sst>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1.5037313432835799</v>
      </c>
      <c r="D2">
        <v>0.84</v>
      </c>
      <c r="E2">
        <v>0.43</v>
      </c>
    </row>
    <row r="3" spans="1:5" x14ac:dyDescent="0.25">
      <c r="A3" t="s">
        <v>10</v>
      </c>
      <c r="B3" t="s">
        <v>241</v>
      </c>
      <c r="C3">
        <v>1.5037313432835799</v>
      </c>
      <c r="D3">
        <v>1.1499999999999999</v>
      </c>
      <c r="E3">
        <v>0.92</v>
      </c>
    </row>
    <row r="4" spans="1:5" x14ac:dyDescent="0.25">
      <c r="A4" t="s">
        <v>10</v>
      </c>
      <c r="B4" t="s">
        <v>244</v>
      </c>
      <c r="C4">
        <v>1.5037313432835799</v>
      </c>
      <c r="D4">
        <v>1.29</v>
      </c>
      <c r="E4">
        <v>1.26</v>
      </c>
    </row>
    <row r="5" spans="1:5" x14ac:dyDescent="0.25">
      <c r="A5" t="s">
        <v>10</v>
      </c>
      <c r="B5" t="s">
        <v>242</v>
      </c>
      <c r="C5">
        <v>1.5037313432835799</v>
      </c>
      <c r="D5">
        <v>0.89</v>
      </c>
      <c r="E5">
        <v>1.21</v>
      </c>
    </row>
    <row r="6" spans="1:5" x14ac:dyDescent="0.25">
      <c r="A6" t="s">
        <v>10</v>
      </c>
      <c r="B6" t="s">
        <v>49</v>
      </c>
      <c r="C6">
        <v>1.5037313432835799</v>
      </c>
      <c r="D6">
        <v>0.67</v>
      </c>
      <c r="E6">
        <v>0.56999999999999995</v>
      </c>
    </row>
    <row r="7" spans="1:5" x14ac:dyDescent="0.25">
      <c r="A7" t="s">
        <v>10</v>
      </c>
      <c r="B7" t="s">
        <v>245</v>
      </c>
      <c r="C7">
        <v>1.5037313432835799</v>
      </c>
      <c r="D7">
        <v>1.33</v>
      </c>
      <c r="E7">
        <v>0.53</v>
      </c>
    </row>
    <row r="8" spans="1:5" x14ac:dyDescent="0.25">
      <c r="A8" t="s">
        <v>10</v>
      </c>
      <c r="B8" t="s">
        <v>11</v>
      </c>
      <c r="C8">
        <v>1.5037313432835799</v>
      </c>
      <c r="D8">
        <v>0.98</v>
      </c>
      <c r="E8">
        <v>1.26</v>
      </c>
    </row>
    <row r="9" spans="1:5" x14ac:dyDescent="0.25">
      <c r="A9" t="s">
        <v>10</v>
      </c>
      <c r="B9" t="s">
        <v>46</v>
      </c>
      <c r="C9">
        <v>1.5037313432835799</v>
      </c>
      <c r="D9">
        <v>1.42</v>
      </c>
      <c r="E9">
        <v>0.87</v>
      </c>
    </row>
    <row r="10" spans="1:5" x14ac:dyDescent="0.25">
      <c r="A10" t="s">
        <v>10</v>
      </c>
      <c r="B10" t="s">
        <v>240</v>
      </c>
      <c r="C10">
        <v>1.5037313432835799</v>
      </c>
      <c r="D10">
        <v>1.1399999999999999</v>
      </c>
      <c r="E10">
        <v>0.88</v>
      </c>
    </row>
    <row r="11" spans="1:5" x14ac:dyDescent="0.25">
      <c r="A11" t="s">
        <v>10</v>
      </c>
      <c r="B11" t="s">
        <v>44</v>
      </c>
      <c r="C11">
        <v>1.5037313432835799</v>
      </c>
      <c r="D11">
        <v>0.98</v>
      </c>
      <c r="E11">
        <v>1.4</v>
      </c>
    </row>
    <row r="12" spans="1:5" x14ac:dyDescent="0.25">
      <c r="A12" t="s">
        <v>10</v>
      </c>
      <c r="B12" t="s">
        <v>50</v>
      </c>
      <c r="C12">
        <v>1.5037313432835799</v>
      </c>
      <c r="D12">
        <v>1.02</v>
      </c>
      <c r="E12">
        <v>1.26</v>
      </c>
    </row>
    <row r="13" spans="1:5" x14ac:dyDescent="0.25">
      <c r="A13" t="s">
        <v>10</v>
      </c>
      <c r="B13" t="s">
        <v>45</v>
      </c>
      <c r="C13">
        <v>1.5037313432835799</v>
      </c>
      <c r="D13">
        <v>0.67</v>
      </c>
      <c r="E13">
        <v>0.87</v>
      </c>
    </row>
    <row r="14" spans="1:5" x14ac:dyDescent="0.25">
      <c r="A14" t="s">
        <v>10</v>
      </c>
      <c r="B14" t="s">
        <v>43</v>
      </c>
      <c r="C14">
        <v>1.5037313432835799</v>
      </c>
      <c r="D14">
        <v>1.42</v>
      </c>
      <c r="E14">
        <v>0.87</v>
      </c>
    </row>
    <row r="15" spans="1:5" x14ac:dyDescent="0.25">
      <c r="A15" t="s">
        <v>10</v>
      </c>
      <c r="B15" t="s">
        <v>247</v>
      </c>
      <c r="C15">
        <v>1.5037313432835799</v>
      </c>
      <c r="D15">
        <v>0.93</v>
      </c>
      <c r="E15">
        <v>0.87</v>
      </c>
    </row>
    <row r="16" spans="1:5" x14ac:dyDescent="0.25">
      <c r="A16" t="s">
        <v>10</v>
      </c>
      <c r="B16" t="s">
        <v>246</v>
      </c>
      <c r="C16">
        <v>1.5037313432835799</v>
      </c>
      <c r="D16">
        <v>0.8</v>
      </c>
      <c r="E16">
        <v>0.87</v>
      </c>
    </row>
    <row r="17" spans="1:5" x14ac:dyDescent="0.25">
      <c r="A17" t="s">
        <v>10</v>
      </c>
      <c r="B17" t="s">
        <v>243</v>
      </c>
      <c r="C17">
        <v>1.5037313432835799</v>
      </c>
      <c r="D17">
        <v>0.93</v>
      </c>
      <c r="E17">
        <v>0.92</v>
      </c>
    </row>
    <row r="18" spans="1:5" x14ac:dyDescent="0.25">
      <c r="A18" t="s">
        <v>10</v>
      </c>
      <c r="B18" t="s">
        <v>47</v>
      </c>
      <c r="C18">
        <v>1.5037313432835799</v>
      </c>
      <c r="D18">
        <v>0.71</v>
      </c>
      <c r="E18">
        <v>1.55</v>
      </c>
    </row>
    <row r="19" spans="1:5" x14ac:dyDescent="0.25">
      <c r="A19" t="s">
        <v>10</v>
      </c>
      <c r="B19" t="s">
        <v>48</v>
      </c>
      <c r="C19">
        <v>1.5037313432835799</v>
      </c>
      <c r="D19">
        <v>0.84</v>
      </c>
      <c r="E19">
        <v>1.45</v>
      </c>
    </row>
    <row r="20" spans="1:5" x14ac:dyDescent="0.25">
      <c r="A20" t="s">
        <v>13</v>
      </c>
      <c r="B20" t="s">
        <v>58</v>
      </c>
      <c r="C20">
        <v>1.5953488372093001</v>
      </c>
      <c r="D20">
        <v>0.63</v>
      </c>
      <c r="E20">
        <v>1.17</v>
      </c>
    </row>
    <row r="21" spans="1:5" x14ac:dyDescent="0.25">
      <c r="A21" t="s">
        <v>13</v>
      </c>
      <c r="B21" t="s">
        <v>248</v>
      </c>
      <c r="C21">
        <v>1.5953488372093001</v>
      </c>
      <c r="D21">
        <v>2.4</v>
      </c>
      <c r="E21">
        <v>1.05</v>
      </c>
    </row>
    <row r="22" spans="1:5" x14ac:dyDescent="0.25">
      <c r="A22" t="s">
        <v>13</v>
      </c>
      <c r="B22" t="s">
        <v>56</v>
      </c>
      <c r="C22">
        <v>1.5953488372093001</v>
      </c>
      <c r="D22">
        <v>0.52</v>
      </c>
      <c r="E22">
        <v>1.1100000000000001</v>
      </c>
    </row>
    <row r="23" spans="1:5" x14ac:dyDescent="0.25">
      <c r="A23" t="s">
        <v>13</v>
      </c>
      <c r="B23" t="s">
        <v>51</v>
      </c>
      <c r="C23">
        <v>1.5953488372093001</v>
      </c>
      <c r="D23">
        <v>1.42</v>
      </c>
      <c r="E23">
        <v>0.89</v>
      </c>
    </row>
    <row r="24" spans="1:5" x14ac:dyDescent="0.25">
      <c r="A24" t="s">
        <v>13</v>
      </c>
      <c r="B24" t="s">
        <v>250</v>
      </c>
      <c r="C24">
        <v>1.5953488372093001</v>
      </c>
      <c r="D24">
        <v>1.1499999999999999</v>
      </c>
      <c r="E24">
        <v>0.76</v>
      </c>
    </row>
    <row r="25" spans="1:5" x14ac:dyDescent="0.25">
      <c r="A25" t="s">
        <v>13</v>
      </c>
      <c r="B25" t="s">
        <v>53</v>
      </c>
      <c r="C25">
        <v>1.5953488372093001</v>
      </c>
      <c r="D25">
        <v>0.63</v>
      </c>
      <c r="E25">
        <v>1.23</v>
      </c>
    </row>
    <row r="26" spans="1:5" x14ac:dyDescent="0.25">
      <c r="A26" t="s">
        <v>13</v>
      </c>
      <c r="B26" t="s">
        <v>249</v>
      </c>
      <c r="C26">
        <v>1.5953488372093001</v>
      </c>
      <c r="D26">
        <v>1.1599999999999999</v>
      </c>
      <c r="E26">
        <v>1.08</v>
      </c>
    </row>
    <row r="27" spans="1:5" x14ac:dyDescent="0.25">
      <c r="A27" t="s">
        <v>13</v>
      </c>
      <c r="B27" t="s">
        <v>54</v>
      </c>
      <c r="C27">
        <v>1.5953488372093001</v>
      </c>
      <c r="D27">
        <v>0.68</v>
      </c>
      <c r="E27">
        <v>1.41</v>
      </c>
    </row>
    <row r="28" spans="1:5" x14ac:dyDescent="0.25">
      <c r="A28" t="s">
        <v>13</v>
      </c>
      <c r="B28" t="s">
        <v>55</v>
      </c>
      <c r="C28">
        <v>1.5953488372093001</v>
      </c>
      <c r="D28">
        <v>1.1499999999999999</v>
      </c>
      <c r="E28">
        <v>1</v>
      </c>
    </row>
    <row r="29" spans="1:5" x14ac:dyDescent="0.25">
      <c r="A29" t="s">
        <v>13</v>
      </c>
      <c r="B29" t="s">
        <v>15</v>
      </c>
      <c r="C29">
        <v>1.5953488372093001</v>
      </c>
      <c r="D29">
        <v>1.25</v>
      </c>
      <c r="E29">
        <v>1</v>
      </c>
    </row>
    <row r="30" spans="1:5" x14ac:dyDescent="0.25">
      <c r="A30" t="s">
        <v>13</v>
      </c>
      <c r="B30" t="s">
        <v>52</v>
      </c>
      <c r="C30">
        <v>1.5953488372093001</v>
      </c>
      <c r="D30">
        <v>0.52</v>
      </c>
      <c r="E30">
        <v>1.17</v>
      </c>
    </row>
    <row r="31" spans="1:5" x14ac:dyDescent="0.25">
      <c r="A31" t="s">
        <v>13</v>
      </c>
      <c r="B31" t="s">
        <v>62</v>
      </c>
      <c r="C31">
        <v>1.5953488372093001</v>
      </c>
      <c r="D31">
        <v>0.96</v>
      </c>
      <c r="E31">
        <v>0.86</v>
      </c>
    </row>
    <row r="32" spans="1:5" x14ac:dyDescent="0.25">
      <c r="A32" t="s">
        <v>13</v>
      </c>
      <c r="B32" t="s">
        <v>60</v>
      </c>
      <c r="C32">
        <v>1.5953488372093001</v>
      </c>
      <c r="D32">
        <v>1.25</v>
      </c>
      <c r="E32">
        <v>0.53</v>
      </c>
    </row>
    <row r="33" spans="1:5" x14ac:dyDescent="0.25">
      <c r="A33" t="s">
        <v>13</v>
      </c>
      <c r="B33" t="s">
        <v>251</v>
      </c>
      <c r="C33">
        <v>1.5953488372093001</v>
      </c>
      <c r="D33">
        <v>0.39</v>
      </c>
      <c r="E33">
        <v>1.41</v>
      </c>
    </row>
    <row r="34" spans="1:5" x14ac:dyDescent="0.25">
      <c r="A34" t="s">
        <v>13</v>
      </c>
      <c r="B34" t="s">
        <v>61</v>
      </c>
      <c r="C34">
        <v>1.5953488372093001</v>
      </c>
      <c r="D34">
        <v>1.08</v>
      </c>
      <c r="E34">
        <v>1.0900000000000001</v>
      </c>
    </row>
    <row r="35" spans="1:5" x14ac:dyDescent="0.25">
      <c r="A35" t="s">
        <v>13</v>
      </c>
      <c r="B35" t="s">
        <v>14</v>
      </c>
      <c r="C35">
        <v>1.5953488372093001</v>
      </c>
      <c r="D35">
        <v>1.1499999999999999</v>
      </c>
      <c r="E35">
        <v>0.76</v>
      </c>
    </row>
    <row r="36" spans="1:5" x14ac:dyDescent="0.25">
      <c r="A36" t="s">
        <v>13</v>
      </c>
      <c r="B36" t="s">
        <v>57</v>
      </c>
      <c r="C36">
        <v>1.5953488372093001</v>
      </c>
      <c r="D36">
        <v>0.63</v>
      </c>
      <c r="E36">
        <v>0.89</v>
      </c>
    </row>
    <row r="37" spans="1:5" x14ac:dyDescent="0.25">
      <c r="A37" t="s">
        <v>13</v>
      </c>
      <c r="B37" t="s">
        <v>59</v>
      </c>
      <c r="C37">
        <v>1.5953488372093001</v>
      </c>
      <c r="D37">
        <v>1.08</v>
      </c>
      <c r="E37">
        <v>0.51</v>
      </c>
    </row>
    <row r="38" spans="1:5" x14ac:dyDescent="0.25">
      <c r="A38" t="s">
        <v>16</v>
      </c>
      <c r="B38" t="s">
        <v>63</v>
      </c>
      <c r="C38">
        <v>1.5906976744186001</v>
      </c>
      <c r="D38">
        <v>1.36</v>
      </c>
      <c r="E38">
        <v>0.53</v>
      </c>
    </row>
    <row r="39" spans="1:5" x14ac:dyDescent="0.25">
      <c r="A39" t="s">
        <v>16</v>
      </c>
      <c r="B39" t="s">
        <v>20</v>
      </c>
      <c r="C39">
        <v>1.5906976744186001</v>
      </c>
      <c r="D39">
        <v>0.73</v>
      </c>
      <c r="E39">
        <v>1.0900000000000001</v>
      </c>
    </row>
    <row r="40" spans="1:5" x14ac:dyDescent="0.25">
      <c r="A40" t="s">
        <v>16</v>
      </c>
      <c r="B40" t="s">
        <v>253</v>
      </c>
      <c r="C40">
        <v>1.5906976744186001</v>
      </c>
      <c r="D40">
        <v>0.73</v>
      </c>
      <c r="E40">
        <v>1.05</v>
      </c>
    </row>
    <row r="41" spans="1:5" x14ac:dyDescent="0.25">
      <c r="A41" t="s">
        <v>16</v>
      </c>
      <c r="B41" t="s">
        <v>65</v>
      </c>
      <c r="C41">
        <v>1.5906976744186001</v>
      </c>
      <c r="D41">
        <v>1.1000000000000001</v>
      </c>
      <c r="E41">
        <v>0.99</v>
      </c>
    </row>
    <row r="42" spans="1:5" x14ac:dyDescent="0.25">
      <c r="A42" t="s">
        <v>16</v>
      </c>
      <c r="B42" t="s">
        <v>66</v>
      </c>
      <c r="C42">
        <v>1.5906976744186001</v>
      </c>
      <c r="D42">
        <v>1.1499999999999999</v>
      </c>
      <c r="E42">
        <v>0.86</v>
      </c>
    </row>
    <row r="43" spans="1:5" x14ac:dyDescent="0.25">
      <c r="A43" t="s">
        <v>16</v>
      </c>
      <c r="B43" t="s">
        <v>17</v>
      </c>
      <c r="C43">
        <v>1.5906976744186001</v>
      </c>
      <c r="D43">
        <v>1.1000000000000001</v>
      </c>
      <c r="E43">
        <v>0.99</v>
      </c>
    </row>
    <row r="44" spans="1:5" x14ac:dyDescent="0.25">
      <c r="A44" t="s">
        <v>16</v>
      </c>
      <c r="B44" t="s">
        <v>322</v>
      </c>
      <c r="C44">
        <v>1.5906976744186001</v>
      </c>
      <c r="D44">
        <v>1.41</v>
      </c>
      <c r="E44">
        <v>0.72</v>
      </c>
    </row>
    <row r="45" spans="1:5" x14ac:dyDescent="0.25">
      <c r="A45" t="s">
        <v>16</v>
      </c>
      <c r="B45" t="s">
        <v>67</v>
      </c>
      <c r="C45">
        <v>1.5906976744186001</v>
      </c>
      <c r="D45">
        <v>1.1399999999999999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1.5906976744186001</v>
      </c>
      <c r="D46">
        <v>1.26</v>
      </c>
      <c r="E46">
        <v>0.66</v>
      </c>
    </row>
    <row r="47" spans="1:5" x14ac:dyDescent="0.25">
      <c r="A47" t="s">
        <v>16</v>
      </c>
      <c r="B47" t="s">
        <v>254</v>
      </c>
      <c r="C47">
        <v>1.5906976744186001</v>
      </c>
      <c r="D47">
        <v>1</v>
      </c>
      <c r="E47">
        <v>0.92</v>
      </c>
    </row>
    <row r="48" spans="1:5" x14ac:dyDescent="0.25">
      <c r="A48" t="s">
        <v>16</v>
      </c>
      <c r="B48" t="s">
        <v>255</v>
      </c>
      <c r="C48">
        <v>1.5906976744186001</v>
      </c>
      <c r="D48">
        <v>0.73</v>
      </c>
      <c r="E48">
        <v>0.86</v>
      </c>
    </row>
    <row r="49" spans="1:5" x14ac:dyDescent="0.25">
      <c r="A49" t="s">
        <v>16</v>
      </c>
      <c r="B49" t="s">
        <v>64</v>
      </c>
      <c r="C49">
        <v>1.5906976744186001</v>
      </c>
      <c r="D49">
        <v>0.73</v>
      </c>
      <c r="E49">
        <v>1.19</v>
      </c>
    </row>
    <row r="50" spans="1:5" x14ac:dyDescent="0.25">
      <c r="A50" t="s">
        <v>16</v>
      </c>
      <c r="B50" t="s">
        <v>323</v>
      </c>
      <c r="C50">
        <v>1.5906976744186001</v>
      </c>
      <c r="D50">
        <v>0.63</v>
      </c>
      <c r="E50">
        <v>1.37</v>
      </c>
    </row>
    <row r="51" spans="1:5" x14ac:dyDescent="0.25">
      <c r="A51" t="s">
        <v>16</v>
      </c>
      <c r="B51" t="s">
        <v>18</v>
      </c>
      <c r="C51">
        <v>1.5906976744186001</v>
      </c>
      <c r="D51">
        <v>1.1000000000000001</v>
      </c>
      <c r="E51">
        <v>1.1200000000000001</v>
      </c>
    </row>
    <row r="52" spans="1:5" x14ac:dyDescent="0.25">
      <c r="A52" t="s">
        <v>16</v>
      </c>
      <c r="B52" t="s">
        <v>256</v>
      </c>
      <c r="C52">
        <v>1.5906976744186001</v>
      </c>
      <c r="D52">
        <v>0.89</v>
      </c>
      <c r="E52">
        <v>0.92</v>
      </c>
    </row>
    <row r="53" spans="1:5" x14ac:dyDescent="0.25">
      <c r="A53" t="s">
        <v>16</v>
      </c>
      <c r="B53" t="s">
        <v>257</v>
      </c>
      <c r="C53">
        <v>1.5906976744186001</v>
      </c>
      <c r="D53">
        <v>1.05</v>
      </c>
      <c r="E53">
        <v>1.19</v>
      </c>
    </row>
    <row r="54" spans="1:5" x14ac:dyDescent="0.25">
      <c r="A54" t="s">
        <v>16</v>
      </c>
      <c r="B54" t="s">
        <v>68</v>
      </c>
      <c r="C54">
        <v>1.5906976744186001</v>
      </c>
      <c r="D54">
        <v>1</v>
      </c>
      <c r="E54">
        <v>1.32</v>
      </c>
    </row>
    <row r="55" spans="1:5" x14ac:dyDescent="0.25">
      <c r="A55" t="s">
        <v>16</v>
      </c>
      <c r="B55" t="s">
        <v>19</v>
      </c>
      <c r="C55">
        <v>1.5906976744186001</v>
      </c>
      <c r="D55">
        <v>0.89</v>
      </c>
      <c r="E55">
        <v>1.58</v>
      </c>
    </row>
    <row r="56" spans="1:5" x14ac:dyDescent="0.25">
      <c r="A56" t="s">
        <v>69</v>
      </c>
      <c r="B56" t="s">
        <v>324</v>
      </c>
      <c r="C56">
        <v>1.3127272727272701</v>
      </c>
      <c r="D56">
        <v>0.94</v>
      </c>
      <c r="E56">
        <v>0.83</v>
      </c>
    </row>
    <row r="57" spans="1:5" x14ac:dyDescent="0.25">
      <c r="A57" t="s">
        <v>69</v>
      </c>
      <c r="B57" t="s">
        <v>351</v>
      </c>
      <c r="C57">
        <v>1.3127272727272701</v>
      </c>
      <c r="D57">
        <v>1.27</v>
      </c>
      <c r="E57">
        <v>1.03</v>
      </c>
    </row>
    <row r="58" spans="1:5" x14ac:dyDescent="0.25">
      <c r="A58" t="s">
        <v>69</v>
      </c>
      <c r="B58" t="s">
        <v>73</v>
      </c>
      <c r="C58">
        <v>1.3127272727272701</v>
      </c>
      <c r="D58">
        <v>0.71</v>
      </c>
      <c r="E58">
        <v>1.05</v>
      </c>
    </row>
    <row r="59" spans="1:5" x14ac:dyDescent="0.25">
      <c r="A59" t="s">
        <v>69</v>
      </c>
      <c r="B59" t="s">
        <v>75</v>
      </c>
      <c r="C59">
        <v>1.3127272727272701</v>
      </c>
      <c r="D59">
        <v>0.61</v>
      </c>
      <c r="E59">
        <v>0.83</v>
      </c>
    </row>
    <row r="60" spans="1:5" x14ac:dyDescent="0.25">
      <c r="A60" t="s">
        <v>69</v>
      </c>
      <c r="B60" t="s">
        <v>77</v>
      </c>
      <c r="C60">
        <v>1.3127272727272701</v>
      </c>
      <c r="D60">
        <v>1.36</v>
      </c>
      <c r="E60">
        <v>0.61</v>
      </c>
    </row>
    <row r="61" spans="1:5" x14ac:dyDescent="0.25">
      <c r="A61" t="s">
        <v>69</v>
      </c>
      <c r="B61" t="s">
        <v>263</v>
      </c>
      <c r="C61">
        <v>1.3127272727272701</v>
      </c>
      <c r="D61">
        <v>0.76</v>
      </c>
      <c r="E61">
        <v>1.1599999999999999</v>
      </c>
    </row>
    <row r="62" spans="1:5" x14ac:dyDescent="0.25">
      <c r="A62" t="s">
        <v>69</v>
      </c>
      <c r="B62" t="s">
        <v>381</v>
      </c>
      <c r="C62">
        <v>1.3127272727272701</v>
      </c>
      <c r="D62">
        <v>1.05</v>
      </c>
      <c r="E62">
        <v>1.19</v>
      </c>
    </row>
    <row r="63" spans="1:5" x14ac:dyDescent="0.25">
      <c r="A63" t="s">
        <v>69</v>
      </c>
      <c r="B63" t="s">
        <v>76</v>
      </c>
      <c r="C63">
        <v>1.3127272727272701</v>
      </c>
      <c r="D63">
        <v>0.44</v>
      </c>
      <c r="E63">
        <v>1</v>
      </c>
    </row>
    <row r="64" spans="1:5" x14ac:dyDescent="0.25">
      <c r="A64" t="s">
        <v>69</v>
      </c>
      <c r="B64" t="s">
        <v>72</v>
      </c>
      <c r="C64">
        <v>1.3127272727272701</v>
      </c>
      <c r="D64">
        <v>1.1100000000000001</v>
      </c>
      <c r="E64">
        <v>1.01</v>
      </c>
    </row>
    <row r="65" spans="1:5" x14ac:dyDescent="0.25">
      <c r="A65" t="s">
        <v>69</v>
      </c>
      <c r="B65" t="s">
        <v>78</v>
      </c>
      <c r="C65">
        <v>1.3127272727272701</v>
      </c>
      <c r="D65">
        <v>1.17</v>
      </c>
      <c r="E65">
        <v>1.1299999999999999</v>
      </c>
    </row>
    <row r="66" spans="1:5" x14ac:dyDescent="0.25">
      <c r="A66" t="s">
        <v>69</v>
      </c>
      <c r="B66" t="s">
        <v>260</v>
      </c>
      <c r="C66">
        <v>1.3127272727272701</v>
      </c>
      <c r="D66">
        <v>1.1200000000000001</v>
      </c>
      <c r="E66">
        <v>0.93</v>
      </c>
    </row>
    <row r="67" spans="1:5" x14ac:dyDescent="0.25">
      <c r="A67" t="s">
        <v>69</v>
      </c>
      <c r="B67" t="s">
        <v>262</v>
      </c>
      <c r="C67">
        <v>1.3127272727272701</v>
      </c>
      <c r="D67">
        <v>1.57</v>
      </c>
      <c r="E67">
        <v>0.56999999999999995</v>
      </c>
    </row>
    <row r="68" spans="1:5" x14ac:dyDescent="0.25">
      <c r="A68" t="s">
        <v>69</v>
      </c>
      <c r="B68" t="s">
        <v>261</v>
      </c>
      <c r="C68">
        <v>1.3127272727272701</v>
      </c>
      <c r="D68">
        <v>1.64</v>
      </c>
      <c r="E68">
        <v>1.1299999999999999</v>
      </c>
    </row>
    <row r="69" spans="1:5" x14ac:dyDescent="0.25">
      <c r="A69" t="s">
        <v>69</v>
      </c>
      <c r="B69" t="s">
        <v>325</v>
      </c>
      <c r="C69">
        <v>1.3127272727272701</v>
      </c>
      <c r="D69">
        <v>0.94</v>
      </c>
      <c r="E69">
        <v>1.31</v>
      </c>
    </row>
    <row r="70" spans="1:5" x14ac:dyDescent="0.25">
      <c r="A70" t="s">
        <v>69</v>
      </c>
      <c r="B70" t="s">
        <v>258</v>
      </c>
      <c r="C70">
        <v>1.3127272727272701</v>
      </c>
      <c r="D70">
        <v>0.51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1.3127272727272701</v>
      </c>
      <c r="D71">
        <v>1</v>
      </c>
      <c r="E71">
        <v>0.95</v>
      </c>
    </row>
    <row r="72" spans="1:5" x14ac:dyDescent="0.25">
      <c r="A72" t="s">
        <v>69</v>
      </c>
      <c r="B72" t="s">
        <v>259</v>
      </c>
      <c r="C72">
        <v>1.3127272727272701</v>
      </c>
      <c r="D72">
        <v>1.36</v>
      </c>
      <c r="E72">
        <v>0.77</v>
      </c>
    </row>
    <row r="73" spans="1:5" x14ac:dyDescent="0.25">
      <c r="A73" t="s">
        <v>69</v>
      </c>
      <c r="B73" t="s">
        <v>71</v>
      </c>
      <c r="C73">
        <v>1.3127272727272701</v>
      </c>
      <c r="D73">
        <v>0.46</v>
      </c>
      <c r="E73">
        <v>1.7</v>
      </c>
    </row>
    <row r="74" spans="1:5" x14ac:dyDescent="0.25">
      <c r="A74" t="s">
        <v>69</v>
      </c>
      <c r="B74" t="s">
        <v>74</v>
      </c>
      <c r="C74">
        <v>1.3127272727272701</v>
      </c>
      <c r="D74">
        <v>1.25</v>
      </c>
      <c r="E74">
        <v>0.83</v>
      </c>
    </row>
    <row r="75" spans="1:5" x14ac:dyDescent="0.25">
      <c r="A75" t="s">
        <v>69</v>
      </c>
      <c r="B75" t="s">
        <v>70</v>
      </c>
      <c r="C75">
        <v>1.3127272727272701</v>
      </c>
      <c r="D75">
        <v>0.88</v>
      </c>
      <c r="E75">
        <v>0.83</v>
      </c>
    </row>
    <row r="76" spans="1:5" x14ac:dyDescent="0.25">
      <c r="A76" t="s">
        <v>80</v>
      </c>
      <c r="B76" t="s">
        <v>97</v>
      </c>
      <c r="C76">
        <v>1.2276029055690101</v>
      </c>
      <c r="D76">
        <v>1.1000000000000001</v>
      </c>
      <c r="E76">
        <v>0.98</v>
      </c>
    </row>
    <row r="77" spans="1:5" x14ac:dyDescent="0.25">
      <c r="A77" t="s">
        <v>80</v>
      </c>
      <c r="B77" t="s">
        <v>82</v>
      </c>
      <c r="C77">
        <v>1.2276029055690101</v>
      </c>
      <c r="D77">
        <v>0.57999999999999996</v>
      </c>
      <c r="E77">
        <v>1.62</v>
      </c>
    </row>
    <row r="78" spans="1:5" x14ac:dyDescent="0.25">
      <c r="A78" t="s">
        <v>80</v>
      </c>
      <c r="B78" t="s">
        <v>83</v>
      </c>
      <c r="C78">
        <v>1.2276029055690101</v>
      </c>
      <c r="D78">
        <v>1.22</v>
      </c>
      <c r="E78">
        <v>1.1599999999999999</v>
      </c>
    </row>
    <row r="79" spans="1:5" x14ac:dyDescent="0.25">
      <c r="A79" t="s">
        <v>80</v>
      </c>
      <c r="B79" t="s">
        <v>85</v>
      </c>
      <c r="C79">
        <v>1.2276029055690101</v>
      </c>
      <c r="D79">
        <v>1.34</v>
      </c>
      <c r="E79">
        <v>0.92</v>
      </c>
    </row>
    <row r="80" spans="1:5" x14ac:dyDescent="0.25">
      <c r="A80" t="s">
        <v>80</v>
      </c>
      <c r="B80" t="s">
        <v>359</v>
      </c>
      <c r="C80">
        <v>1.2276029055690101</v>
      </c>
      <c r="D80">
        <v>1.63</v>
      </c>
      <c r="E80">
        <v>1.04</v>
      </c>
    </row>
    <row r="81" spans="1:5" x14ac:dyDescent="0.25">
      <c r="A81" t="s">
        <v>80</v>
      </c>
      <c r="B81" t="s">
        <v>87</v>
      </c>
      <c r="C81">
        <v>1.2276029055690101</v>
      </c>
      <c r="D81">
        <v>0.68</v>
      </c>
      <c r="E81">
        <v>1.0900000000000001</v>
      </c>
    </row>
    <row r="82" spans="1:5" x14ac:dyDescent="0.25">
      <c r="A82" t="s">
        <v>80</v>
      </c>
      <c r="B82" t="s">
        <v>89</v>
      </c>
      <c r="C82">
        <v>1.2276029055690101</v>
      </c>
      <c r="D82">
        <v>1.49</v>
      </c>
      <c r="E82">
        <v>1.1000000000000001</v>
      </c>
    </row>
    <row r="83" spans="1:5" x14ac:dyDescent="0.25">
      <c r="A83" t="s">
        <v>80</v>
      </c>
      <c r="B83" t="s">
        <v>369</v>
      </c>
      <c r="C83">
        <v>1.2276029055690101</v>
      </c>
      <c r="D83">
        <v>0.86</v>
      </c>
      <c r="E83">
        <v>1.04</v>
      </c>
    </row>
    <row r="84" spans="1:5" x14ac:dyDescent="0.25">
      <c r="A84" t="s">
        <v>80</v>
      </c>
      <c r="B84" t="s">
        <v>91</v>
      </c>
      <c r="C84">
        <v>1.2276029055690101</v>
      </c>
      <c r="D84">
        <v>0.57999999999999996</v>
      </c>
      <c r="E84">
        <v>0.98</v>
      </c>
    </row>
    <row r="85" spans="1:5" x14ac:dyDescent="0.25">
      <c r="A85" t="s">
        <v>80</v>
      </c>
      <c r="B85" t="s">
        <v>96</v>
      </c>
      <c r="C85">
        <v>1.2276029055690101</v>
      </c>
      <c r="D85">
        <v>1.1299999999999999</v>
      </c>
      <c r="E85">
        <v>0.98</v>
      </c>
    </row>
    <row r="86" spans="1:5" x14ac:dyDescent="0.25">
      <c r="A86" t="s">
        <v>80</v>
      </c>
      <c r="B86" t="s">
        <v>86</v>
      </c>
      <c r="C86">
        <v>1.2276029055690101</v>
      </c>
      <c r="D86">
        <v>1.02</v>
      </c>
      <c r="E86">
        <v>1.1599999999999999</v>
      </c>
    </row>
    <row r="87" spans="1:5" x14ac:dyDescent="0.25">
      <c r="A87" t="s">
        <v>80</v>
      </c>
      <c r="B87" t="s">
        <v>81</v>
      </c>
      <c r="C87">
        <v>1.2276029055690101</v>
      </c>
      <c r="D87">
        <v>0.96</v>
      </c>
      <c r="E87">
        <v>1.04</v>
      </c>
    </row>
    <row r="88" spans="1:5" x14ac:dyDescent="0.25">
      <c r="A88" t="s">
        <v>80</v>
      </c>
      <c r="B88" t="s">
        <v>94</v>
      </c>
      <c r="C88">
        <v>1.2276029055690101</v>
      </c>
      <c r="D88">
        <v>0.77</v>
      </c>
      <c r="E88">
        <v>0.87</v>
      </c>
    </row>
    <row r="89" spans="1:5" x14ac:dyDescent="0.25">
      <c r="A89" t="s">
        <v>80</v>
      </c>
      <c r="B89" t="s">
        <v>90</v>
      </c>
      <c r="C89">
        <v>1.2276029055690101</v>
      </c>
      <c r="D89">
        <v>1.18</v>
      </c>
      <c r="E89">
        <v>0.49</v>
      </c>
    </row>
    <row r="90" spans="1:5" x14ac:dyDescent="0.25">
      <c r="A90" t="s">
        <v>80</v>
      </c>
      <c r="B90" t="s">
        <v>93</v>
      </c>
      <c r="C90">
        <v>1.2276029055690101</v>
      </c>
      <c r="D90">
        <v>0.72</v>
      </c>
      <c r="E90">
        <v>0.87</v>
      </c>
    </row>
    <row r="91" spans="1:5" x14ac:dyDescent="0.25">
      <c r="A91" t="s">
        <v>80</v>
      </c>
      <c r="B91" t="s">
        <v>88</v>
      </c>
      <c r="C91">
        <v>1.2276029055690101</v>
      </c>
      <c r="D91">
        <v>0.68</v>
      </c>
      <c r="E91">
        <v>0.93</v>
      </c>
    </row>
    <row r="92" spans="1:5" x14ac:dyDescent="0.25">
      <c r="A92" t="s">
        <v>80</v>
      </c>
      <c r="B92" t="s">
        <v>410</v>
      </c>
      <c r="C92">
        <v>1.2276029055690101</v>
      </c>
      <c r="D92">
        <v>0.87</v>
      </c>
      <c r="E92">
        <v>1.1599999999999999</v>
      </c>
    </row>
    <row r="93" spans="1:5" x14ac:dyDescent="0.25">
      <c r="A93" t="s">
        <v>80</v>
      </c>
      <c r="B93" t="s">
        <v>412</v>
      </c>
      <c r="C93">
        <v>1.2276029055690101</v>
      </c>
      <c r="D93">
        <v>1.27</v>
      </c>
      <c r="E93">
        <v>1.0900000000000001</v>
      </c>
    </row>
    <row r="94" spans="1:5" x14ac:dyDescent="0.25">
      <c r="A94" t="s">
        <v>80</v>
      </c>
      <c r="B94" t="s">
        <v>92</v>
      </c>
      <c r="C94">
        <v>1.2276029055690101</v>
      </c>
      <c r="D94">
        <v>1.02</v>
      </c>
      <c r="E94">
        <v>1.35</v>
      </c>
    </row>
    <row r="95" spans="1:5" x14ac:dyDescent="0.25">
      <c r="A95" t="s">
        <v>80</v>
      </c>
      <c r="B95" t="s">
        <v>416</v>
      </c>
      <c r="C95">
        <v>1.2276029055690101</v>
      </c>
      <c r="D95">
        <v>0.66</v>
      </c>
      <c r="E95">
        <v>0.67</v>
      </c>
    </row>
    <row r="96" spans="1:5" x14ac:dyDescent="0.25">
      <c r="A96" t="s">
        <v>80</v>
      </c>
      <c r="B96" t="s">
        <v>84</v>
      </c>
      <c r="C96">
        <v>1.2276029055690101</v>
      </c>
      <c r="D96">
        <v>1.1299999999999999</v>
      </c>
      <c r="E96">
        <v>1.1399999999999999</v>
      </c>
    </row>
    <row r="97" spans="1:5" x14ac:dyDescent="0.25">
      <c r="A97" t="s">
        <v>80</v>
      </c>
      <c r="B97" t="s">
        <v>98</v>
      </c>
      <c r="C97">
        <v>1.2276029055690101</v>
      </c>
      <c r="D97">
        <v>1.04</v>
      </c>
      <c r="E97">
        <v>0.54</v>
      </c>
    </row>
    <row r="98" spans="1:5" x14ac:dyDescent="0.25">
      <c r="A98" t="s">
        <v>80</v>
      </c>
      <c r="B98" t="s">
        <v>95</v>
      </c>
      <c r="C98">
        <v>1.2276029055690101</v>
      </c>
      <c r="D98">
        <v>1.58</v>
      </c>
      <c r="E98">
        <v>0.65</v>
      </c>
    </row>
    <row r="99" spans="1:5" x14ac:dyDescent="0.25">
      <c r="A99" t="s">
        <v>80</v>
      </c>
      <c r="B99" t="s">
        <v>435</v>
      </c>
      <c r="C99">
        <v>1.2276029055690101</v>
      </c>
      <c r="D99">
        <v>0.48</v>
      </c>
      <c r="E99">
        <v>1.21</v>
      </c>
    </row>
    <row r="100" spans="1:5" x14ac:dyDescent="0.25">
      <c r="A100" t="s">
        <v>99</v>
      </c>
      <c r="B100" t="s">
        <v>100</v>
      </c>
      <c r="C100">
        <v>1.3541666666666701</v>
      </c>
      <c r="D100">
        <v>0.85</v>
      </c>
      <c r="E100">
        <v>1.58</v>
      </c>
    </row>
    <row r="101" spans="1:5" x14ac:dyDescent="0.25">
      <c r="A101" t="s">
        <v>99</v>
      </c>
      <c r="B101" t="s">
        <v>102</v>
      </c>
      <c r="C101">
        <v>1.3541666666666701</v>
      </c>
      <c r="D101">
        <v>0.97</v>
      </c>
      <c r="E101">
        <v>0.64</v>
      </c>
    </row>
    <row r="102" spans="1:5" x14ac:dyDescent="0.25">
      <c r="A102" t="s">
        <v>99</v>
      </c>
      <c r="B102" t="s">
        <v>111</v>
      </c>
      <c r="C102">
        <v>1.3541666666666701</v>
      </c>
      <c r="D102">
        <v>0.91</v>
      </c>
      <c r="E102">
        <v>0.73</v>
      </c>
    </row>
    <row r="103" spans="1:5" x14ac:dyDescent="0.25">
      <c r="A103" t="s">
        <v>99</v>
      </c>
      <c r="B103" t="s">
        <v>104</v>
      </c>
      <c r="C103">
        <v>1.3541666666666701</v>
      </c>
      <c r="D103">
        <v>0.84</v>
      </c>
      <c r="E103">
        <v>1.26</v>
      </c>
    </row>
    <row r="104" spans="1:5" x14ac:dyDescent="0.25">
      <c r="A104" t="s">
        <v>99</v>
      </c>
      <c r="B104" t="s">
        <v>106</v>
      </c>
      <c r="C104">
        <v>1.3541666666666701</v>
      </c>
      <c r="D104">
        <v>0.97</v>
      </c>
      <c r="E104">
        <v>1.58</v>
      </c>
    </row>
    <row r="105" spans="1:5" x14ac:dyDescent="0.25">
      <c r="A105" t="s">
        <v>99</v>
      </c>
      <c r="B105" t="s">
        <v>105</v>
      </c>
      <c r="C105">
        <v>1.3541666666666701</v>
      </c>
      <c r="D105">
        <v>1.18</v>
      </c>
      <c r="E105">
        <v>1.52</v>
      </c>
    </row>
    <row r="106" spans="1:5" x14ac:dyDescent="0.25">
      <c r="A106" t="s">
        <v>99</v>
      </c>
      <c r="B106" t="s">
        <v>117</v>
      </c>
      <c r="C106">
        <v>1.3541666666666701</v>
      </c>
      <c r="D106">
        <v>1.2</v>
      </c>
      <c r="E106">
        <v>0.79</v>
      </c>
    </row>
    <row r="107" spans="1:5" x14ac:dyDescent="0.25">
      <c r="A107" t="s">
        <v>99</v>
      </c>
      <c r="B107" t="s">
        <v>121</v>
      </c>
      <c r="C107">
        <v>1.3541666666666701</v>
      </c>
      <c r="D107">
        <v>1.39</v>
      </c>
      <c r="E107">
        <v>0.88</v>
      </c>
    </row>
    <row r="108" spans="1:5" x14ac:dyDescent="0.25">
      <c r="A108" t="s">
        <v>99</v>
      </c>
      <c r="B108" t="s">
        <v>108</v>
      </c>
      <c r="C108">
        <v>1.3541666666666701</v>
      </c>
      <c r="D108">
        <v>0.97</v>
      </c>
      <c r="E108">
        <v>0.54</v>
      </c>
    </row>
    <row r="109" spans="1:5" x14ac:dyDescent="0.25">
      <c r="A109" t="s">
        <v>99</v>
      </c>
      <c r="B109" t="s">
        <v>103</v>
      </c>
      <c r="C109">
        <v>1.3541666666666701</v>
      </c>
      <c r="D109">
        <v>1.03</v>
      </c>
      <c r="E109">
        <v>1.1399999999999999</v>
      </c>
    </row>
    <row r="110" spans="1:5" x14ac:dyDescent="0.25">
      <c r="A110" t="s">
        <v>99</v>
      </c>
      <c r="B110" t="s">
        <v>110</v>
      </c>
      <c r="C110">
        <v>1.3541666666666701</v>
      </c>
      <c r="D110">
        <v>0.83</v>
      </c>
      <c r="E110">
        <v>0.42</v>
      </c>
    </row>
    <row r="111" spans="1:5" x14ac:dyDescent="0.25">
      <c r="A111" t="s">
        <v>99</v>
      </c>
      <c r="B111" t="s">
        <v>107</v>
      </c>
      <c r="C111">
        <v>1.3541666666666701</v>
      </c>
      <c r="D111">
        <v>0.78</v>
      </c>
      <c r="E111">
        <v>0.7</v>
      </c>
    </row>
    <row r="112" spans="1:5" x14ac:dyDescent="0.25">
      <c r="A112" t="s">
        <v>99</v>
      </c>
      <c r="B112" t="s">
        <v>395</v>
      </c>
      <c r="C112">
        <v>1.3541666666666701</v>
      </c>
      <c r="D112">
        <v>1.17</v>
      </c>
      <c r="E112">
        <v>0.97</v>
      </c>
    </row>
    <row r="113" spans="1:5" x14ac:dyDescent="0.25">
      <c r="A113" t="s">
        <v>99</v>
      </c>
      <c r="B113" t="s">
        <v>115</v>
      </c>
      <c r="C113">
        <v>1.3541666666666701</v>
      </c>
      <c r="D113">
        <v>1.18</v>
      </c>
      <c r="E113">
        <v>1</v>
      </c>
    </row>
    <row r="114" spans="1:5" x14ac:dyDescent="0.25">
      <c r="A114" t="s">
        <v>99</v>
      </c>
      <c r="B114" t="s">
        <v>112</v>
      </c>
      <c r="C114">
        <v>1.3541666666666701</v>
      </c>
      <c r="D114">
        <v>0.61</v>
      </c>
      <c r="E114">
        <v>0.97</v>
      </c>
    </row>
    <row r="115" spans="1:5" x14ac:dyDescent="0.25">
      <c r="A115" t="s">
        <v>99</v>
      </c>
      <c r="B115" t="s">
        <v>113</v>
      </c>
      <c r="C115">
        <v>1.3541666666666701</v>
      </c>
      <c r="D115">
        <v>0.94</v>
      </c>
      <c r="E115">
        <v>0.63</v>
      </c>
    </row>
    <row r="116" spans="1:5" x14ac:dyDescent="0.25">
      <c r="A116" t="s">
        <v>99</v>
      </c>
      <c r="B116" t="s">
        <v>114</v>
      </c>
      <c r="C116">
        <v>1.3541666666666701</v>
      </c>
      <c r="D116">
        <v>1.67</v>
      </c>
      <c r="E116">
        <v>0.57999999999999996</v>
      </c>
    </row>
    <row r="117" spans="1:5" x14ac:dyDescent="0.25">
      <c r="A117" t="s">
        <v>99</v>
      </c>
      <c r="B117" t="s">
        <v>116</v>
      </c>
      <c r="C117">
        <v>1.3541666666666701</v>
      </c>
      <c r="D117">
        <v>1.17</v>
      </c>
      <c r="E117">
        <v>1.1599999999999999</v>
      </c>
    </row>
    <row r="118" spans="1:5" x14ac:dyDescent="0.25">
      <c r="A118" t="s">
        <v>99</v>
      </c>
      <c r="B118" t="s">
        <v>109</v>
      </c>
      <c r="C118">
        <v>1.3541666666666701</v>
      </c>
      <c r="D118">
        <v>1</v>
      </c>
      <c r="E118">
        <v>0.79</v>
      </c>
    </row>
    <row r="119" spans="1:5" x14ac:dyDescent="0.25">
      <c r="A119" t="s">
        <v>99</v>
      </c>
      <c r="B119" t="s">
        <v>118</v>
      </c>
      <c r="C119">
        <v>1.3541666666666701</v>
      </c>
      <c r="D119">
        <v>0.78</v>
      </c>
      <c r="E119">
        <v>1.63</v>
      </c>
    </row>
    <row r="120" spans="1:5" x14ac:dyDescent="0.25">
      <c r="A120" t="s">
        <v>99</v>
      </c>
      <c r="B120" t="s">
        <v>417</v>
      </c>
      <c r="C120">
        <v>1.3541666666666701</v>
      </c>
      <c r="D120">
        <v>0.98</v>
      </c>
      <c r="E120">
        <v>1.05</v>
      </c>
    </row>
    <row r="121" spans="1:5" x14ac:dyDescent="0.25">
      <c r="A121" t="s">
        <v>99</v>
      </c>
      <c r="B121" t="s">
        <v>101</v>
      </c>
      <c r="C121">
        <v>1.3541666666666701</v>
      </c>
      <c r="D121">
        <v>1</v>
      </c>
      <c r="E121">
        <v>0.74</v>
      </c>
    </row>
    <row r="122" spans="1:5" x14ac:dyDescent="0.25">
      <c r="A122" t="s">
        <v>99</v>
      </c>
      <c r="B122" t="s">
        <v>120</v>
      </c>
      <c r="C122">
        <v>1.3541666666666701</v>
      </c>
      <c r="D122">
        <v>0.83</v>
      </c>
      <c r="E122">
        <v>1.1599999999999999</v>
      </c>
    </row>
    <row r="123" spans="1:5" x14ac:dyDescent="0.25">
      <c r="A123" t="s">
        <v>99</v>
      </c>
      <c r="B123" t="s">
        <v>119</v>
      </c>
      <c r="C123">
        <v>1.3541666666666701</v>
      </c>
      <c r="D123">
        <v>0.78</v>
      </c>
      <c r="E123">
        <v>1.62</v>
      </c>
    </row>
    <row r="124" spans="1:5" x14ac:dyDescent="0.25">
      <c r="A124" t="s">
        <v>122</v>
      </c>
      <c r="B124" t="s">
        <v>123</v>
      </c>
      <c r="C124">
        <v>1.3072916666666701</v>
      </c>
      <c r="D124">
        <v>1.05</v>
      </c>
      <c r="E124">
        <v>1.1599999999999999</v>
      </c>
    </row>
    <row r="125" spans="1:5" x14ac:dyDescent="0.25">
      <c r="A125" t="s">
        <v>122</v>
      </c>
      <c r="B125" t="s">
        <v>125</v>
      </c>
      <c r="C125">
        <v>1.3072916666666701</v>
      </c>
      <c r="D125">
        <v>0.85</v>
      </c>
      <c r="E125">
        <v>0.93</v>
      </c>
    </row>
    <row r="126" spans="1:5" x14ac:dyDescent="0.25">
      <c r="A126" t="s">
        <v>122</v>
      </c>
      <c r="B126" t="s">
        <v>127</v>
      </c>
      <c r="C126">
        <v>1.3072916666666701</v>
      </c>
      <c r="D126">
        <v>0.81</v>
      </c>
      <c r="E126">
        <v>0.77</v>
      </c>
    </row>
    <row r="127" spans="1:5" x14ac:dyDescent="0.25">
      <c r="A127" t="s">
        <v>122</v>
      </c>
      <c r="B127" t="s">
        <v>130</v>
      </c>
      <c r="C127">
        <v>1.3072916666666701</v>
      </c>
      <c r="D127">
        <v>0.98</v>
      </c>
      <c r="E127">
        <v>0.69</v>
      </c>
    </row>
    <row r="128" spans="1:5" x14ac:dyDescent="0.25">
      <c r="A128" t="s">
        <v>122</v>
      </c>
      <c r="B128" t="s">
        <v>362</v>
      </c>
      <c r="C128">
        <v>1.3072916666666701</v>
      </c>
      <c r="D128">
        <v>1.53</v>
      </c>
      <c r="E128">
        <v>1.2</v>
      </c>
    </row>
    <row r="129" spans="1:5" x14ac:dyDescent="0.25">
      <c r="A129" t="s">
        <v>122</v>
      </c>
      <c r="B129" t="s">
        <v>126</v>
      </c>
      <c r="C129">
        <v>1.3072916666666701</v>
      </c>
      <c r="D129">
        <v>1.1499999999999999</v>
      </c>
      <c r="E129">
        <v>0.94</v>
      </c>
    </row>
    <row r="130" spans="1:5" x14ac:dyDescent="0.25">
      <c r="A130" t="s">
        <v>122</v>
      </c>
      <c r="B130" t="s">
        <v>129</v>
      </c>
      <c r="C130">
        <v>1.3072916666666701</v>
      </c>
      <c r="D130">
        <v>1.1000000000000001</v>
      </c>
      <c r="E130">
        <v>1.05</v>
      </c>
    </row>
    <row r="131" spans="1:5" x14ac:dyDescent="0.25">
      <c r="A131" t="s">
        <v>122</v>
      </c>
      <c r="B131" t="s">
        <v>128</v>
      </c>
      <c r="C131">
        <v>1.3072916666666701</v>
      </c>
      <c r="D131">
        <v>1.17</v>
      </c>
      <c r="E131">
        <v>0.88</v>
      </c>
    </row>
    <row r="132" spans="1:5" x14ac:dyDescent="0.25">
      <c r="A132" t="s">
        <v>122</v>
      </c>
      <c r="B132" t="s">
        <v>136</v>
      </c>
      <c r="C132">
        <v>1.3072916666666701</v>
      </c>
      <c r="D132">
        <v>1.58</v>
      </c>
      <c r="E132">
        <v>0.88</v>
      </c>
    </row>
    <row r="133" spans="1:5" x14ac:dyDescent="0.25">
      <c r="A133" t="s">
        <v>122</v>
      </c>
      <c r="B133" t="s">
        <v>131</v>
      </c>
      <c r="C133">
        <v>1.3072916666666701</v>
      </c>
      <c r="D133">
        <v>1.1200000000000001</v>
      </c>
      <c r="E133">
        <v>0.94</v>
      </c>
    </row>
    <row r="134" spans="1:5" x14ac:dyDescent="0.25">
      <c r="A134" t="s">
        <v>122</v>
      </c>
      <c r="B134" t="s">
        <v>133</v>
      </c>
      <c r="C134">
        <v>1.3072916666666701</v>
      </c>
      <c r="D134">
        <v>0.56999999999999995</v>
      </c>
      <c r="E134">
        <v>1.32</v>
      </c>
    </row>
    <row r="135" spans="1:5" x14ac:dyDescent="0.25">
      <c r="A135" t="s">
        <v>122</v>
      </c>
      <c r="B135" t="s">
        <v>135</v>
      </c>
      <c r="C135">
        <v>1.3072916666666701</v>
      </c>
      <c r="D135">
        <v>0.61</v>
      </c>
      <c r="E135">
        <v>0.88</v>
      </c>
    </row>
    <row r="136" spans="1:5" x14ac:dyDescent="0.25">
      <c r="A136" t="s">
        <v>122</v>
      </c>
      <c r="B136" t="s">
        <v>137</v>
      </c>
      <c r="C136">
        <v>1.3072916666666701</v>
      </c>
      <c r="D136">
        <v>1.1000000000000001</v>
      </c>
      <c r="E136">
        <v>0.88</v>
      </c>
    </row>
    <row r="137" spans="1:5" x14ac:dyDescent="0.25">
      <c r="A137" t="s">
        <v>122</v>
      </c>
      <c r="B137" t="s">
        <v>401</v>
      </c>
      <c r="C137">
        <v>1.3072916666666701</v>
      </c>
      <c r="D137">
        <v>0.97</v>
      </c>
      <c r="E137">
        <v>1.35</v>
      </c>
    </row>
    <row r="138" spans="1:5" x14ac:dyDescent="0.25">
      <c r="A138" t="s">
        <v>122</v>
      </c>
      <c r="B138" t="s">
        <v>138</v>
      </c>
      <c r="C138">
        <v>1.3072916666666701</v>
      </c>
      <c r="D138">
        <v>1.2</v>
      </c>
      <c r="E138">
        <v>0.99</v>
      </c>
    </row>
    <row r="139" spans="1:5" x14ac:dyDescent="0.25">
      <c r="A139" t="s">
        <v>122</v>
      </c>
      <c r="B139" t="s">
        <v>139</v>
      </c>
      <c r="C139">
        <v>1.3072916666666701</v>
      </c>
      <c r="D139">
        <v>0.87</v>
      </c>
      <c r="E139">
        <v>0.82</v>
      </c>
    </row>
    <row r="140" spans="1:5" x14ac:dyDescent="0.25">
      <c r="A140" t="s">
        <v>122</v>
      </c>
      <c r="B140" t="s">
        <v>144</v>
      </c>
      <c r="C140">
        <v>1.3072916666666701</v>
      </c>
      <c r="D140">
        <v>0.94</v>
      </c>
      <c r="E140">
        <v>1.51</v>
      </c>
    </row>
    <row r="141" spans="1:5" x14ac:dyDescent="0.25">
      <c r="A141" t="s">
        <v>122</v>
      </c>
      <c r="B141" t="s">
        <v>132</v>
      </c>
      <c r="C141">
        <v>1.3072916666666701</v>
      </c>
      <c r="D141">
        <v>1</v>
      </c>
      <c r="E141">
        <v>1.05</v>
      </c>
    </row>
    <row r="142" spans="1:5" x14ac:dyDescent="0.25">
      <c r="A142" t="s">
        <v>122</v>
      </c>
      <c r="B142" t="s">
        <v>140</v>
      </c>
      <c r="C142">
        <v>1.3072916666666701</v>
      </c>
      <c r="D142">
        <v>1.26</v>
      </c>
      <c r="E142">
        <v>0.62</v>
      </c>
    </row>
    <row r="143" spans="1:5" x14ac:dyDescent="0.25">
      <c r="A143" t="s">
        <v>122</v>
      </c>
      <c r="B143" t="s">
        <v>124</v>
      </c>
      <c r="C143">
        <v>1.3072916666666701</v>
      </c>
      <c r="D143">
        <v>0.92</v>
      </c>
      <c r="E143">
        <v>1.24</v>
      </c>
    </row>
    <row r="144" spans="1:5" x14ac:dyDescent="0.25">
      <c r="A144" t="s">
        <v>122</v>
      </c>
      <c r="B144" t="s">
        <v>134</v>
      </c>
      <c r="C144">
        <v>1.3072916666666701</v>
      </c>
      <c r="D144">
        <v>0.62</v>
      </c>
      <c r="E144">
        <v>1.27</v>
      </c>
    </row>
    <row r="145" spans="1:5" x14ac:dyDescent="0.25">
      <c r="A145" t="s">
        <v>122</v>
      </c>
      <c r="B145" t="s">
        <v>141</v>
      </c>
      <c r="C145">
        <v>1.3072916666666701</v>
      </c>
      <c r="D145">
        <v>0.76</v>
      </c>
      <c r="E145">
        <v>0.62</v>
      </c>
    </row>
    <row r="146" spans="1:5" x14ac:dyDescent="0.25">
      <c r="A146" t="s">
        <v>122</v>
      </c>
      <c r="B146" t="s">
        <v>142</v>
      </c>
      <c r="C146">
        <v>1.3072916666666701</v>
      </c>
      <c r="D146">
        <v>1.1200000000000001</v>
      </c>
      <c r="E146">
        <v>0.99</v>
      </c>
    </row>
    <row r="147" spans="1:5" x14ac:dyDescent="0.25">
      <c r="A147" t="s">
        <v>122</v>
      </c>
      <c r="B147" t="s">
        <v>143</v>
      </c>
      <c r="C147">
        <v>1.3072916666666701</v>
      </c>
      <c r="D147">
        <v>0.76</v>
      </c>
      <c r="E147">
        <v>1.0900000000000001</v>
      </c>
    </row>
    <row r="148" spans="1:5" x14ac:dyDescent="0.25">
      <c r="A148" t="s">
        <v>145</v>
      </c>
      <c r="B148" t="s">
        <v>347</v>
      </c>
      <c r="C148">
        <v>1.4472727272727299</v>
      </c>
      <c r="D148">
        <v>0.94</v>
      </c>
      <c r="E148">
        <v>1.2</v>
      </c>
    </row>
    <row r="149" spans="1:5" x14ac:dyDescent="0.25">
      <c r="A149" t="s">
        <v>145</v>
      </c>
      <c r="B149" t="s">
        <v>349</v>
      </c>
      <c r="C149">
        <v>1.4472727272727299</v>
      </c>
      <c r="D149">
        <v>0.82</v>
      </c>
      <c r="E149">
        <v>0.97</v>
      </c>
    </row>
    <row r="150" spans="1:5" x14ac:dyDescent="0.25">
      <c r="A150" t="s">
        <v>145</v>
      </c>
      <c r="B150" t="s">
        <v>355</v>
      </c>
      <c r="C150">
        <v>1.4472727272727299</v>
      </c>
      <c r="D150">
        <v>0.43</v>
      </c>
      <c r="E150">
        <v>1.65</v>
      </c>
    </row>
    <row r="151" spans="1:5" x14ac:dyDescent="0.25">
      <c r="A151" t="s">
        <v>145</v>
      </c>
      <c r="B151" t="s">
        <v>357</v>
      </c>
      <c r="C151">
        <v>1.4472727272727299</v>
      </c>
      <c r="D151">
        <v>0.69</v>
      </c>
      <c r="E151">
        <v>0.9</v>
      </c>
    </row>
    <row r="152" spans="1:5" x14ac:dyDescent="0.25">
      <c r="A152" t="s">
        <v>145</v>
      </c>
      <c r="B152" t="s">
        <v>360</v>
      </c>
      <c r="C152">
        <v>1.4472727272727299</v>
      </c>
      <c r="D152">
        <v>1.18</v>
      </c>
      <c r="E152">
        <v>1.18</v>
      </c>
    </row>
    <row r="153" spans="1:5" x14ac:dyDescent="0.25">
      <c r="A153" t="s">
        <v>145</v>
      </c>
      <c r="B153" t="s">
        <v>366</v>
      </c>
      <c r="C153">
        <v>1.4472727272727299</v>
      </c>
      <c r="D153">
        <v>1.32</v>
      </c>
      <c r="E153">
        <v>0.69</v>
      </c>
    </row>
    <row r="154" spans="1:5" x14ac:dyDescent="0.25">
      <c r="A154" t="s">
        <v>145</v>
      </c>
      <c r="B154" t="s">
        <v>371</v>
      </c>
      <c r="C154">
        <v>1.4472727272727299</v>
      </c>
      <c r="D154">
        <v>0.69</v>
      </c>
      <c r="E154">
        <v>0.97</v>
      </c>
    </row>
    <row r="155" spans="1:5" x14ac:dyDescent="0.25">
      <c r="A155" t="s">
        <v>145</v>
      </c>
      <c r="B155" t="s">
        <v>149</v>
      </c>
      <c r="C155">
        <v>1.4472727272727299</v>
      </c>
      <c r="D155">
        <v>0.69</v>
      </c>
      <c r="E155">
        <v>1.65</v>
      </c>
    </row>
    <row r="156" spans="1:5" x14ac:dyDescent="0.25">
      <c r="A156" t="s">
        <v>145</v>
      </c>
      <c r="B156" t="s">
        <v>375</v>
      </c>
      <c r="C156">
        <v>1.4472727272727299</v>
      </c>
      <c r="D156">
        <v>0.84</v>
      </c>
      <c r="E156">
        <v>0.65</v>
      </c>
    </row>
    <row r="157" spans="1:5" x14ac:dyDescent="0.25">
      <c r="A157" t="s">
        <v>145</v>
      </c>
      <c r="B157" t="s">
        <v>388</v>
      </c>
      <c r="C157">
        <v>1.4472727272727299</v>
      </c>
      <c r="D157">
        <v>1.31</v>
      </c>
      <c r="E157">
        <v>1.1499999999999999</v>
      </c>
    </row>
    <row r="158" spans="1:5" x14ac:dyDescent="0.25">
      <c r="A158" t="s">
        <v>145</v>
      </c>
      <c r="B158" t="s">
        <v>389</v>
      </c>
      <c r="C158">
        <v>1.4472727272727299</v>
      </c>
      <c r="D158">
        <v>1.0900000000000001</v>
      </c>
      <c r="E158">
        <v>0.76</v>
      </c>
    </row>
    <row r="159" spans="1:5" x14ac:dyDescent="0.25">
      <c r="A159" t="s">
        <v>145</v>
      </c>
      <c r="B159" t="s">
        <v>391</v>
      </c>
      <c r="C159">
        <v>1.4472727272727299</v>
      </c>
      <c r="D159">
        <v>1.04</v>
      </c>
      <c r="E159">
        <v>1.44</v>
      </c>
    </row>
    <row r="160" spans="1:5" x14ac:dyDescent="0.25">
      <c r="A160" t="s">
        <v>145</v>
      </c>
      <c r="B160" t="s">
        <v>146</v>
      </c>
      <c r="C160">
        <v>1.4472727272727299</v>
      </c>
      <c r="D160">
        <v>1.31</v>
      </c>
      <c r="E160">
        <v>1.48</v>
      </c>
    </row>
    <row r="161" spans="1:5" x14ac:dyDescent="0.25">
      <c r="A161" t="s">
        <v>145</v>
      </c>
      <c r="B161" t="s">
        <v>404</v>
      </c>
      <c r="C161">
        <v>1.4472727272727299</v>
      </c>
      <c r="D161">
        <v>1.1200000000000001</v>
      </c>
      <c r="E161">
        <v>0.76</v>
      </c>
    </row>
    <row r="162" spans="1:5" x14ac:dyDescent="0.25">
      <c r="A162" t="s">
        <v>145</v>
      </c>
      <c r="B162" t="s">
        <v>419</v>
      </c>
      <c r="C162">
        <v>1.4472727272727299</v>
      </c>
      <c r="D162">
        <v>1.04</v>
      </c>
      <c r="E162">
        <v>0.57999999999999996</v>
      </c>
    </row>
    <row r="163" spans="1:5" x14ac:dyDescent="0.25">
      <c r="A163" t="s">
        <v>145</v>
      </c>
      <c r="B163" t="s">
        <v>423</v>
      </c>
      <c r="C163">
        <v>1.4472727272727299</v>
      </c>
      <c r="D163">
        <v>0.81</v>
      </c>
      <c r="E163">
        <v>0.55000000000000004</v>
      </c>
    </row>
    <row r="164" spans="1:5" x14ac:dyDescent="0.25">
      <c r="A164" t="s">
        <v>145</v>
      </c>
      <c r="B164" t="s">
        <v>425</v>
      </c>
      <c r="C164">
        <v>1.4472727272727299</v>
      </c>
      <c r="D164">
        <v>1.49</v>
      </c>
      <c r="E164">
        <v>0.63</v>
      </c>
    </row>
    <row r="165" spans="1:5" x14ac:dyDescent="0.25">
      <c r="A165" t="s">
        <v>145</v>
      </c>
      <c r="B165" t="s">
        <v>427</v>
      </c>
      <c r="C165">
        <v>1.4472727272727299</v>
      </c>
      <c r="D165">
        <v>1.1200000000000001</v>
      </c>
      <c r="E165">
        <v>0.82</v>
      </c>
    </row>
    <row r="166" spans="1:5" x14ac:dyDescent="0.25">
      <c r="A166" t="s">
        <v>145</v>
      </c>
      <c r="B166" t="s">
        <v>432</v>
      </c>
      <c r="C166">
        <v>1.4472727272727299</v>
      </c>
      <c r="D166">
        <v>1.32</v>
      </c>
      <c r="E166">
        <v>1.65</v>
      </c>
    </row>
    <row r="167" spans="1:5" x14ac:dyDescent="0.25">
      <c r="A167" t="s">
        <v>145</v>
      </c>
      <c r="B167" t="s">
        <v>433</v>
      </c>
      <c r="C167">
        <v>1.4472727272727299</v>
      </c>
      <c r="D167">
        <v>0.74</v>
      </c>
      <c r="E167">
        <v>1.43</v>
      </c>
    </row>
    <row r="168" spans="1:5" x14ac:dyDescent="0.25">
      <c r="A168" t="s">
        <v>145</v>
      </c>
      <c r="B168" t="s">
        <v>434</v>
      </c>
      <c r="C168">
        <v>1.4472727272727299</v>
      </c>
      <c r="D168">
        <v>0.92</v>
      </c>
      <c r="E168">
        <v>0.62</v>
      </c>
    </row>
    <row r="169" spans="1:5" x14ac:dyDescent="0.25">
      <c r="A169" t="s">
        <v>145</v>
      </c>
      <c r="B169" t="s">
        <v>148</v>
      </c>
      <c r="C169">
        <v>1.4472727272727299</v>
      </c>
      <c r="D169">
        <v>1.04</v>
      </c>
      <c r="E169">
        <v>0.48</v>
      </c>
    </row>
    <row r="170" spans="1:5" x14ac:dyDescent="0.25">
      <c r="A170" t="s">
        <v>145</v>
      </c>
      <c r="B170" t="s">
        <v>147</v>
      </c>
      <c r="C170">
        <v>1.4472727272727299</v>
      </c>
      <c r="D170">
        <v>1.0900000000000001</v>
      </c>
      <c r="E170">
        <v>1.03</v>
      </c>
    </row>
    <row r="171" spans="1:5" x14ac:dyDescent="0.25">
      <c r="A171" t="s">
        <v>21</v>
      </c>
      <c r="B171" t="s">
        <v>152</v>
      </c>
      <c r="C171">
        <v>1.3763440860215099</v>
      </c>
      <c r="D171">
        <v>0.84</v>
      </c>
      <c r="E171">
        <v>1.1000000000000001</v>
      </c>
    </row>
    <row r="172" spans="1:5" x14ac:dyDescent="0.25">
      <c r="A172" t="s">
        <v>21</v>
      </c>
      <c r="B172" t="s">
        <v>269</v>
      </c>
      <c r="C172">
        <v>1.3763440860215099</v>
      </c>
      <c r="D172">
        <v>0.63</v>
      </c>
      <c r="E172">
        <v>0.75</v>
      </c>
    </row>
    <row r="173" spans="1:5" x14ac:dyDescent="0.25">
      <c r="A173" t="s">
        <v>21</v>
      </c>
      <c r="B173" t="s">
        <v>264</v>
      </c>
      <c r="C173">
        <v>1.3763440860215099</v>
      </c>
      <c r="D173">
        <v>1.51</v>
      </c>
      <c r="E173">
        <v>1.35</v>
      </c>
    </row>
    <row r="174" spans="1:5" x14ac:dyDescent="0.25">
      <c r="A174" t="s">
        <v>21</v>
      </c>
      <c r="B174" t="s">
        <v>372</v>
      </c>
      <c r="C174">
        <v>1.3763440860215099</v>
      </c>
      <c r="D174">
        <v>0.21</v>
      </c>
      <c r="E174">
        <v>0.97</v>
      </c>
    </row>
    <row r="175" spans="1:5" x14ac:dyDescent="0.25">
      <c r="A175" t="s">
        <v>21</v>
      </c>
      <c r="B175" t="s">
        <v>267</v>
      </c>
      <c r="C175">
        <v>1.3763440860215099</v>
      </c>
      <c r="D175">
        <v>1.06</v>
      </c>
      <c r="E175">
        <v>1.04</v>
      </c>
    </row>
    <row r="176" spans="1:5" x14ac:dyDescent="0.25">
      <c r="A176" t="s">
        <v>21</v>
      </c>
      <c r="B176" t="s">
        <v>272</v>
      </c>
      <c r="C176">
        <v>1.3763440860215099</v>
      </c>
      <c r="D176">
        <v>1.1599999999999999</v>
      </c>
      <c r="E176">
        <v>0.4</v>
      </c>
    </row>
    <row r="177" spans="1:5" x14ac:dyDescent="0.25">
      <c r="A177" t="s">
        <v>21</v>
      </c>
      <c r="B177" t="s">
        <v>397</v>
      </c>
      <c r="C177">
        <v>1.3763440860215099</v>
      </c>
      <c r="D177">
        <v>1.0900000000000001</v>
      </c>
      <c r="E177">
        <v>1.4</v>
      </c>
    </row>
    <row r="178" spans="1:5" x14ac:dyDescent="0.25">
      <c r="A178" t="s">
        <v>21</v>
      </c>
      <c r="B178" t="s">
        <v>274</v>
      </c>
      <c r="C178">
        <v>1.3763440860215099</v>
      </c>
      <c r="D178">
        <v>1.51</v>
      </c>
      <c r="E178">
        <v>0.65</v>
      </c>
    </row>
    <row r="179" spans="1:5" x14ac:dyDescent="0.25">
      <c r="A179" t="s">
        <v>21</v>
      </c>
      <c r="B179" t="s">
        <v>150</v>
      </c>
      <c r="C179">
        <v>1.3763440860215099</v>
      </c>
      <c r="D179">
        <v>1.06</v>
      </c>
      <c r="E179">
        <v>0.99</v>
      </c>
    </row>
    <row r="180" spans="1:5" x14ac:dyDescent="0.25">
      <c r="A180" t="s">
        <v>21</v>
      </c>
      <c r="B180" t="s">
        <v>275</v>
      </c>
      <c r="C180">
        <v>1.3763440860215099</v>
      </c>
      <c r="D180">
        <v>0.83</v>
      </c>
      <c r="E180">
        <v>0.75</v>
      </c>
    </row>
    <row r="181" spans="1:5" x14ac:dyDescent="0.25">
      <c r="A181" t="s">
        <v>21</v>
      </c>
      <c r="B181" t="s">
        <v>23</v>
      </c>
      <c r="C181">
        <v>1.3763440860215099</v>
      </c>
      <c r="D181">
        <v>1.66</v>
      </c>
      <c r="E181">
        <v>0.92</v>
      </c>
    </row>
    <row r="182" spans="1:5" x14ac:dyDescent="0.25">
      <c r="A182" t="s">
        <v>21</v>
      </c>
      <c r="B182" t="s">
        <v>22</v>
      </c>
      <c r="C182">
        <v>1.3763440860215099</v>
      </c>
      <c r="D182">
        <v>1.31</v>
      </c>
      <c r="E182">
        <v>1.46</v>
      </c>
    </row>
    <row r="183" spans="1:5" x14ac:dyDescent="0.25">
      <c r="A183" t="s">
        <v>21</v>
      </c>
      <c r="B183" t="s">
        <v>266</v>
      </c>
      <c r="C183">
        <v>1.3763440860215099</v>
      </c>
      <c r="D183">
        <v>0.73</v>
      </c>
      <c r="E183">
        <v>1.18</v>
      </c>
    </row>
    <row r="184" spans="1:5" x14ac:dyDescent="0.25">
      <c r="A184" t="s">
        <v>21</v>
      </c>
      <c r="B184" t="s">
        <v>268</v>
      </c>
      <c r="C184">
        <v>1.3763440860215099</v>
      </c>
      <c r="D184">
        <v>0.83</v>
      </c>
      <c r="E184">
        <v>1.35</v>
      </c>
    </row>
    <row r="185" spans="1:5" x14ac:dyDescent="0.25">
      <c r="A185" t="s">
        <v>21</v>
      </c>
      <c r="B185" t="s">
        <v>151</v>
      </c>
      <c r="C185">
        <v>1.3763440860215099</v>
      </c>
      <c r="D185">
        <v>0.83</v>
      </c>
      <c r="E185">
        <v>1.51</v>
      </c>
    </row>
    <row r="186" spans="1:5" x14ac:dyDescent="0.25">
      <c r="A186" t="s">
        <v>21</v>
      </c>
      <c r="B186" t="s">
        <v>153</v>
      </c>
      <c r="C186">
        <v>1.3763440860215099</v>
      </c>
      <c r="D186">
        <v>1.76</v>
      </c>
      <c r="E186">
        <v>0.43</v>
      </c>
    </row>
    <row r="187" spans="1:5" x14ac:dyDescent="0.25">
      <c r="A187" t="s">
        <v>21</v>
      </c>
      <c r="B187" t="s">
        <v>273</v>
      </c>
      <c r="C187">
        <v>1.3763440860215099</v>
      </c>
      <c r="D187">
        <v>0.61</v>
      </c>
      <c r="E187">
        <v>0.7</v>
      </c>
    </row>
    <row r="188" spans="1:5" x14ac:dyDescent="0.25">
      <c r="A188" t="s">
        <v>21</v>
      </c>
      <c r="B188" t="s">
        <v>265</v>
      </c>
      <c r="C188">
        <v>1.3763440860215099</v>
      </c>
      <c r="D188">
        <v>0.83</v>
      </c>
      <c r="E188">
        <v>1.02</v>
      </c>
    </row>
    <row r="189" spans="1:5" x14ac:dyDescent="0.25">
      <c r="A189" t="s">
        <v>21</v>
      </c>
      <c r="B189" t="s">
        <v>271</v>
      </c>
      <c r="C189">
        <v>1.3763440860215099</v>
      </c>
      <c r="D189">
        <v>0.73</v>
      </c>
      <c r="E189">
        <v>1.1299999999999999</v>
      </c>
    </row>
    <row r="190" spans="1:5" x14ac:dyDescent="0.25">
      <c r="A190" t="s">
        <v>21</v>
      </c>
      <c r="B190" t="s">
        <v>270</v>
      </c>
      <c r="C190">
        <v>1.3763440860215099</v>
      </c>
      <c r="D190">
        <v>0.78</v>
      </c>
      <c r="E190">
        <v>0.92</v>
      </c>
    </row>
    <row r="191" spans="1:5" x14ac:dyDescent="0.25">
      <c r="A191" t="s">
        <v>154</v>
      </c>
      <c r="B191" t="s">
        <v>159</v>
      </c>
      <c r="C191">
        <v>1.29749103942652</v>
      </c>
      <c r="D191">
        <v>0.66</v>
      </c>
      <c r="E191">
        <v>0.83</v>
      </c>
    </row>
    <row r="192" spans="1:5" x14ac:dyDescent="0.25">
      <c r="A192" t="s">
        <v>154</v>
      </c>
      <c r="B192" t="s">
        <v>161</v>
      </c>
      <c r="C192">
        <v>1.29749103942652</v>
      </c>
      <c r="D192">
        <v>0.44</v>
      </c>
      <c r="E192">
        <v>0.49</v>
      </c>
    </row>
    <row r="193" spans="1:5" x14ac:dyDescent="0.25">
      <c r="A193" t="s">
        <v>154</v>
      </c>
      <c r="B193" t="s">
        <v>163</v>
      </c>
      <c r="C193">
        <v>1.29749103942652</v>
      </c>
      <c r="D193">
        <v>1.71</v>
      </c>
      <c r="E193">
        <v>0.9</v>
      </c>
    </row>
    <row r="194" spans="1:5" x14ac:dyDescent="0.25">
      <c r="A194" t="s">
        <v>154</v>
      </c>
      <c r="B194" t="s">
        <v>160</v>
      </c>
      <c r="C194">
        <v>1.29749103942652</v>
      </c>
      <c r="D194">
        <v>0.72</v>
      </c>
      <c r="E194">
        <v>0.97</v>
      </c>
    </row>
    <row r="195" spans="1:5" x14ac:dyDescent="0.25">
      <c r="A195" t="s">
        <v>154</v>
      </c>
      <c r="B195" t="s">
        <v>165</v>
      </c>
      <c r="C195">
        <v>1.29749103942652</v>
      </c>
      <c r="D195">
        <v>0.77</v>
      </c>
      <c r="E195">
        <v>1.62</v>
      </c>
    </row>
    <row r="196" spans="1:5" x14ac:dyDescent="0.25">
      <c r="A196" t="s">
        <v>154</v>
      </c>
      <c r="B196" t="s">
        <v>164</v>
      </c>
      <c r="C196">
        <v>1.29749103942652</v>
      </c>
      <c r="D196">
        <v>0.88</v>
      </c>
      <c r="E196">
        <v>1.67</v>
      </c>
    </row>
    <row r="197" spans="1:5" x14ac:dyDescent="0.25">
      <c r="A197" t="s">
        <v>154</v>
      </c>
      <c r="B197" t="s">
        <v>167</v>
      </c>
      <c r="C197">
        <v>1.29749103942652</v>
      </c>
      <c r="D197">
        <v>1.54</v>
      </c>
      <c r="E197">
        <v>0.42</v>
      </c>
    </row>
    <row r="198" spans="1:5" x14ac:dyDescent="0.25">
      <c r="A198" t="s">
        <v>154</v>
      </c>
      <c r="B198" t="s">
        <v>168</v>
      </c>
      <c r="C198">
        <v>1.29749103942652</v>
      </c>
      <c r="D198">
        <v>0.77</v>
      </c>
      <c r="E198">
        <v>0.9</v>
      </c>
    </row>
    <row r="199" spans="1:5" x14ac:dyDescent="0.25">
      <c r="A199" t="s">
        <v>154</v>
      </c>
      <c r="B199" t="s">
        <v>156</v>
      </c>
      <c r="C199">
        <v>1.29749103942652</v>
      </c>
      <c r="D199">
        <v>1.48</v>
      </c>
      <c r="E199">
        <v>0.6</v>
      </c>
    </row>
    <row r="200" spans="1:5" x14ac:dyDescent="0.25">
      <c r="A200" t="s">
        <v>154</v>
      </c>
      <c r="B200" t="s">
        <v>169</v>
      </c>
      <c r="C200">
        <v>1.29749103942652</v>
      </c>
      <c r="D200">
        <v>0.77</v>
      </c>
      <c r="E200">
        <v>1.46</v>
      </c>
    </row>
    <row r="201" spans="1:5" x14ac:dyDescent="0.25">
      <c r="A201" t="s">
        <v>154</v>
      </c>
      <c r="B201" t="s">
        <v>162</v>
      </c>
      <c r="C201">
        <v>1.29749103942652</v>
      </c>
      <c r="D201">
        <v>0.55000000000000004</v>
      </c>
      <c r="E201">
        <v>0.9</v>
      </c>
    </row>
    <row r="202" spans="1:5" x14ac:dyDescent="0.25">
      <c r="A202" t="s">
        <v>154</v>
      </c>
      <c r="B202" t="s">
        <v>170</v>
      </c>
      <c r="C202">
        <v>1.29749103942652</v>
      </c>
      <c r="D202">
        <v>1.21</v>
      </c>
      <c r="E202">
        <v>1.6</v>
      </c>
    </row>
    <row r="203" spans="1:5" x14ac:dyDescent="0.25">
      <c r="A203" t="s">
        <v>154</v>
      </c>
      <c r="B203" t="s">
        <v>166</v>
      </c>
      <c r="C203">
        <v>1.29749103942652</v>
      </c>
      <c r="D203">
        <v>0.89</v>
      </c>
      <c r="E203">
        <v>0.9</v>
      </c>
    </row>
    <row r="204" spans="1:5" x14ac:dyDescent="0.25">
      <c r="A204" t="s">
        <v>154</v>
      </c>
      <c r="B204" t="s">
        <v>174</v>
      </c>
      <c r="C204">
        <v>1.29749103942652</v>
      </c>
      <c r="D204">
        <v>1.21</v>
      </c>
      <c r="E204">
        <v>1.04</v>
      </c>
    </row>
    <row r="205" spans="1:5" x14ac:dyDescent="0.25">
      <c r="A205" t="s">
        <v>154</v>
      </c>
      <c r="B205" t="s">
        <v>172</v>
      </c>
      <c r="C205">
        <v>1.29749103942652</v>
      </c>
      <c r="D205">
        <v>0.77</v>
      </c>
      <c r="E205">
        <v>0.97</v>
      </c>
    </row>
    <row r="206" spans="1:5" x14ac:dyDescent="0.25">
      <c r="A206" t="s">
        <v>154</v>
      </c>
      <c r="B206" t="s">
        <v>171</v>
      </c>
      <c r="C206">
        <v>1.29749103942652</v>
      </c>
      <c r="D206">
        <v>0.77</v>
      </c>
      <c r="E206">
        <v>0.97</v>
      </c>
    </row>
    <row r="207" spans="1:5" x14ac:dyDescent="0.25">
      <c r="A207" t="s">
        <v>154</v>
      </c>
      <c r="B207" t="s">
        <v>158</v>
      </c>
      <c r="C207">
        <v>1.29749103942652</v>
      </c>
      <c r="D207">
        <v>1.05</v>
      </c>
      <c r="E207">
        <v>1.1100000000000001</v>
      </c>
    </row>
    <row r="208" spans="1:5" x14ac:dyDescent="0.25">
      <c r="A208" t="s">
        <v>154</v>
      </c>
      <c r="B208" t="s">
        <v>155</v>
      </c>
      <c r="C208">
        <v>1.29749103942652</v>
      </c>
      <c r="D208">
        <v>1.65</v>
      </c>
      <c r="E208">
        <v>1.04</v>
      </c>
    </row>
    <row r="209" spans="1:5" x14ac:dyDescent="0.25">
      <c r="A209" t="s">
        <v>154</v>
      </c>
      <c r="B209" t="s">
        <v>157</v>
      </c>
      <c r="C209">
        <v>1.29749103942652</v>
      </c>
      <c r="D209">
        <v>1.32</v>
      </c>
      <c r="E209">
        <v>0.62</v>
      </c>
    </row>
    <row r="210" spans="1:5" x14ac:dyDescent="0.25">
      <c r="A210" t="s">
        <v>154</v>
      </c>
      <c r="B210" t="s">
        <v>173</v>
      </c>
      <c r="C210">
        <v>1.29749103942652</v>
      </c>
      <c r="D210">
        <v>0.88</v>
      </c>
      <c r="E210">
        <v>0.9</v>
      </c>
    </row>
    <row r="211" spans="1:5" x14ac:dyDescent="0.25">
      <c r="A211" t="s">
        <v>175</v>
      </c>
      <c r="B211" t="s">
        <v>284</v>
      </c>
      <c r="C211">
        <v>1.21264367816092</v>
      </c>
      <c r="D211">
        <v>1.33</v>
      </c>
      <c r="E211">
        <v>1.08</v>
      </c>
    </row>
    <row r="212" spans="1:5" x14ac:dyDescent="0.25">
      <c r="A212" t="s">
        <v>175</v>
      </c>
      <c r="B212" t="s">
        <v>179</v>
      </c>
      <c r="C212">
        <v>1.21264367816092</v>
      </c>
      <c r="D212">
        <v>0.96</v>
      </c>
      <c r="E212">
        <v>1.64</v>
      </c>
    </row>
    <row r="213" spans="1:5" x14ac:dyDescent="0.25">
      <c r="A213" t="s">
        <v>175</v>
      </c>
      <c r="B213" t="s">
        <v>282</v>
      </c>
      <c r="C213">
        <v>1.21264367816092</v>
      </c>
      <c r="D213">
        <v>1.03</v>
      </c>
      <c r="E213">
        <v>0.55000000000000004</v>
      </c>
    </row>
    <row r="214" spans="1:5" x14ac:dyDescent="0.25">
      <c r="A214" t="s">
        <v>175</v>
      </c>
      <c r="B214" t="s">
        <v>176</v>
      </c>
      <c r="C214">
        <v>1.21264367816092</v>
      </c>
      <c r="D214">
        <v>0.89</v>
      </c>
      <c r="E214">
        <v>0.7</v>
      </c>
    </row>
    <row r="215" spans="1:5" x14ac:dyDescent="0.25">
      <c r="A215" t="s">
        <v>175</v>
      </c>
      <c r="B215" t="s">
        <v>285</v>
      </c>
      <c r="C215">
        <v>1.21264367816092</v>
      </c>
      <c r="D215">
        <v>1.01</v>
      </c>
      <c r="E215">
        <v>1.22</v>
      </c>
    </row>
    <row r="216" spans="1:5" x14ac:dyDescent="0.25">
      <c r="A216" t="s">
        <v>175</v>
      </c>
      <c r="B216" t="s">
        <v>277</v>
      </c>
      <c r="C216">
        <v>1.21264367816092</v>
      </c>
      <c r="D216">
        <v>0.56999999999999995</v>
      </c>
      <c r="E216">
        <v>0.94</v>
      </c>
    </row>
    <row r="217" spans="1:5" x14ac:dyDescent="0.25">
      <c r="A217" t="s">
        <v>175</v>
      </c>
      <c r="B217" t="s">
        <v>281</v>
      </c>
      <c r="C217">
        <v>1.21264367816092</v>
      </c>
      <c r="D217">
        <v>0.52</v>
      </c>
      <c r="E217">
        <v>1.45</v>
      </c>
    </row>
    <row r="218" spans="1:5" x14ac:dyDescent="0.25">
      <c r="A218" t="s">
        <v>175</v>
      </c>
      <c r="B218" t="s">
        <v>178</v>
      </c>
      <c r="C218">
        <v>1.21264367816092</v>
      </c>
      <c r="D218">
        <v>0.41</v>
      </c>
      <c r="E218">
        <v>1.17</v>
      </c>
    </row>
    <row r="219" spans="1:5" x14ac:dyDescent="0.25">
      <c r="A219" t="s">
        <v>175</v>
      </c>
      <c r="B219" t="s">
        <v>278</v>
      </c>
      <c r="C219">
        <v>1.21264367816092</v>
      </c>
      <c r="D219">
        <v>0.76</v>
      </c>
      <c r="E219">
        <v>1.73</v>
      </c>
    </row>
    <row r="220" spans="1:5" x14ac:dyDescent="0.25">
      <c r="A220" t="s">
        <v>175</v>
      </c>
      <c r="B220" t="s">
        <v>276</v>
      </c>
      <c r="C220">
        <v>1.21264367816092</v>
      </c>
      <c r="D220">
        <v>2.2200000000000002</v>
      </c>
      <c r="E220">
        <v>0.22</v>
      </c>
    </row>
    <row r="221" spans="1:5" x14ac:dyDescent="0.25">
      <c r="A221" t="s">
        <v>175</v>
      </c>
      <c r="B221" t="s">
        <v>279</v>
      </c>
      <c r="C221">
        <v>1.21264367816092</v>
      </c>
      <c r="D221">
        <v>1.9</v>
      </c>
      <c r="E221">
        <v>0.79</v>
      </c>
    </row>
    <row r="222" spans="1:5" x14ac:dyDescent="0.25">
      <c r="A222" t="s">
        <v>175</v>
      </c>
      <c r="B222" t="s">
        <v>283</v>
      </c>
      <c r="C222">
        <v>1.21264367816092</v>
      </c>
      <c r="D222">
        <v>0.89</v>
      </c>
      <c r="E222">
        <v>0.47</v>
      </c>
    </row>
    <row r="223" spans="1:5" x14ac:dyDescent="0.25">
      <c r="A223" t="s">
        <v>175</v>
      </c>
      <c r="B223" t="s">
        <v>177</v>
      </c>
      <c r="C223">
        <v>1.21264367816092</v>
      </c>
      <c r="D223">
        <v>0.7</v>
      </c>
      <c r="E223">
        <v>1.08</v>
      </c>
    </row>
    <row r="224" spans="1:5" x14ac:dyDescent="0.25">
      <c r="A224" t="s">
        <v>175</v>
      </c>
      <c r="B224" t="s">
        <v>280</v>
      </c>
      <c r="C224">
        <v>1.21264367816092</v>
      </c>
      <c r="D224">
        <v>0.62</v>
      </c>
      <c r="E224">
        <v>1.01</v>
      </c>
    </row>
    <row r="225" spans="1:5" x14ac:dyDescent="0.25">
      <c r="A225" t="s">
        <v>24</v>
      </c>
      <c r="B225" t="s">
        <v>292</v>
      </c>
      <c r="C225">
        <v>1.6031128404669299</v>
      </c>
      <c r="D225">
        <v>1.68</v>
      </c>
      <c r="E225">
        <v>1.06</v>
      </c>
    </row>
    <row r="226" spans="1:5" x14ac:dyDescent="0.25">
      <c r="A226" t="s">
        <v>24</v>
      </c>
      <c r="B226" t="s">
        <v>289</v>
      </c>
      <c r="C226">
        <v>1.6031128404669299</v>
      </c>
      <c r="D226">
        <v>0.57999999999999996</v>
      </c>
      <c r="E226">
        <v>1.33</v>
      </c>
    </row>
    <row r="227" spans="1:5" x14ac:dyDescent="0.25">
      <c r="A227" t="s">
        <v>24</v>
      </c>
      <c r="B227" t="s">
        <v>180</v>
      </c>
      <c r="C227">
        <v>1.6031128404669299</v>
      </c>
      <c r="D227">
        <v>1.0900000000000001</v>
      </c>
      <c r="E227">
        <v>1.2</v>
      </c>
    </row>
    <row r="228" spans="1:5" x14ac:dyDescent="0.25">
      <c r="A228" t="s">
        <v>24</v>
      </c>
      <c r="B228" t="s">
        <v>326</v>
      </c>
      <c r="C228">
        <v>1.6031128404669299</v>
      </c>
      <c r="D228">
        <v>0.67</v>
      </c>
      <c r="E228">
        <v>1.17</v>
      </c>
    </row>
    <row r="229" spans="1:5" x14ac:dyDescent="0.25">
      <c r="A229" t="s">
        <v>24</v>
      </c>
      <c r="B229" t="s">
        <v>288</v>
      </c>
      <c r="C229">
        <v>1.6031128404669299</v>
      </c>
      <c r="D229">
        <v>0.86</v>
      </c>
      <c r="E229">
        <v>1.44</v>
      </c>
    </row>
    <row r="230" spans="1:5" x14ac:dyDescent="0.25">
      <c r="A230" t="s">
        <v>24</v>
      </c>
      <c r="B230" t="s">
        <v>287</v>
      </c>
      <c r="C230">
        <v>1.6031128404669299</v>
      </c>
      <c r="D230">
        <v>0.8</v>
      </c>
      <c r="E230">
        <v>0.83</v>
      </c>
    </row>
    <row r="231" spans="1:5" x14ac:dyDescent="0.25">
      <c r="A231" t="s">
        <v>24</v>
      </c>
      <c r="B231" t="s">
        <v>293</v>
      </c>
      <c r="C231">
        <v>1.6031128404669299</v>
      </c>
      <c r="D231">
        <v>0.91</v>
      </c>
      <c r="E231">
        <v>1.1100000000000001</v>
      </c>
    </row>
    <row r="232" spans="1:5" x14ac:dyDescent="0.25">
      <c r="A232" t="s">
        <v>24</v>
      </c>
      <c r="B232" t="s">
        <v>294</v>
      </c>
      <c r="C232">
        <v>1.6031128404669299</v>
      </c>
      <c r="D232">
        <v>1.73</v>
      </c>
      <c r="E232">
        <v>0.78</v>
      </c>
    </row>
    <row r="233" spans="1:5" x14ac:dyDescent="0.25">
      <c r="A233" t="s">
        <v>24</v>
      </c>
      <c r="B233" t="s">
        <v>295</v>
      </c>
      <c r="C233">
        <v>1.6031128404669299</v>
      </c>
      <c r="D233">
        <v>1.39</v>
      </c>
      <c r="E233">
        <v>0.5</v>
      </c>
    </row>
    <row r="234" spans="1:5" x14ac:dyDescent="0.25">
      <c r="A234" t="s">
        <v>24</v>
      </c>
      <c r="B234" t="s">
        <v>25</v>
      </c>
      <c r="C234">
        <v>1.6031128404669299</v>
      </c>
      <c r="D234">
        <v>0.94</v>
      </c>
      <c r="E234">
        <v>0.84</v>
      </c>
    </row>
    <row r="235" spans="1:5" x14ac:dyDescent="0.25">
      <c r="A235" t="s">
        <v>24</v>
      </c>
      <c r="B235" t="s">
        <v>327</v>
      </c>
      <c r="C235">
        <v>1.6031128404669299</v>
      </c>
      <c r="D235">
        <v>1.2</v>
      </c>
      <c r="E235">
        <v>1.06</v>
      </c>
    </row>
    <row r="236" spans="1:5" x14ac:dyDescent="0.25">
      <c r="A236" t="s">
        <v>24</v>
      </c>
      <c r="B236" t="s">
        <v>286</v>
      </c>
      <c r="C236">
        <v>1.6031128404669299</v>
      </c>
      <c r="D236">
        <v>1.58</v>
      </c>
      <c r="E236">
        <v>0.61</v>
      </c>
    </row>
    <row r="237" spans="1:5" x14ac:dyDescent="0.25">
      <c r="A237" t="s">
        <v>24</v>
      </c>
      <c r="B237" t="s">
        <v>291</v>
      </c>
      <c r="C237">
        <v>1.6031128404669299</v>
      </c>
      <c r="D237">
        <v>0.28999999999999998</v>
      </c>
      <c r="E237">
        <v>1.22</v>
      </c>
    </row>
    <row r="238" spans="1:5" x14ac:dyDescent="0.25">
      <c r="A238" t="s">
        <v>24</v>
      </c>
      <c r="B238" t="s">
        <v>26</v>
      </c>
      <c r="C238">
        <v>1.6031128404669299</v>
      </c>
      <c r="D238">
        <v>1.47</v>
      </c>
      <c r="E238">
        <v>0.77</v>
      </c>
    </row>
    <row r="239" spans="1:5" x14ac:dyDescent="0.25">
      <c r="A239" t="s">
        <v>24</v>
      </c>
      <c r="B239" t="s">
        <v>184</v>
      </c>
      <c r="C239">
        <v>1.6031128404669299</v>
      </c>
      <c r="D239">
        <v>1.01</v>
      </c>
      <c r="E239">
        <v>1.17</v>
      </c>
    </row>
    <row r="240" spans="1:5" x14ac:dyDescent="0.25">
      <c r="A240" t="s">
        <v>24</v>
      </c>
      <c r="B240" t="s">
        <v>290</v>
      </c>
      <c r="C240">
        <v>1.6031128404669299</v>
      </c>
      <c r="D240">
        <v>0.94</v>
      </c>
      <c r="E240">
        <v>1.08</v>
      </c>
    </row>
    <row r="241" spans="1:5" x14ac:dyDescent="0.25">
      <c r="A241" t="s">
        <v>24</v>
      </c>
      <c r="B241" t="s">
        <v>183</v>
      </c>
      <c r="C241">
        <v>1.6031128404669299</v>
      </c>
      <c r="D241">
        <v>0.72</v>
      </c>
      <c r="E241">
        <v>1.22</v>
      </c>
    </row>
    <row r="242" spans="1:5" x14ac:dyDescent="0.25">
      <c r="A242" t="s">
        <v>24</v>
      </c>
      <c r="B242" t="s">
        <v>182</v>
      </c>
      <c r="C242">
        <v>1.6031128404669299</v>
      </c>
      <c r="D242">
        <v>0.79</v>
      </c>
      <c r="E242">
        <v>1.25</v>
      </c>
    </row>
    <row r="243" spans="1:5" x14ac:dyDescent="0.25">
      <c r="A243" t="s">
        <v>24</v>
      </c>
      <c r="B243" t="s">
        <v>185</v>
      </c>
      <c r="C243">
        <v>1.6031128404669299</v>
      </c>
      <c r="D243">
        <v>0.57999999999999996</v>
      </c>
      <c r="E243">
        <v>0.67</v>
      </c>
    </row>
    <row r="244" spans="1:5" x14ac:dyDescent="0.25">
      <c r="A244" t="s">
        <v>24</v>
      </c>
      <c r="B244" t="s">
        <v>181</v>
      </c>
      <c r="C244">
        <v>1.6031128404669299</v>
      </c>
      <c r="D244">
        <v>0.72</v>
      </c>
      <c r="E244">
        <v>0.78</v>
      </c>
    </row>
    <row r="245" spans="1:5" x14ac:dyDescent="0.25">
      <c r="A245" t="s">
        <v>27</v>
      </c>
      <c r="B245" t="s">
        <v>187</v>
      </c>
      <c r="C245">
        <v>1.25555555555556</v>
      </c>
      <c r="D245">
        <v>0.61</v>
      </c>
      <c r="E245">
        <v>1.17</v>
      </c>
    </row>
    <row r="246" spans="1:5" x14ac:dyDescent="0.25">
      <c r="A246" t="s">
        <v>27</v>
      </c>
      <c r="B246" t="s">
        <v>191</v>
      </c>
      <c r="C246">
        <v>1.25555555555556</v>
      </c>
      <c r="D246">
        <v>1.31</v>
      </c>
      <c r="E246">
        <v>1.34</v>
      </c>
    </row>
    <row r="247" spans="1:5" x14ac:dyDescent="0.25">
      <c r="A247" t="s">
        <v>27</v>
      </c>
      <c r="B247" t="s">
        <v>28</v>
      </c>
      <c r="C247">
        <v>1.25555555555556</v>
      </c>
      <c r="D247">
        <v>1.25</v>
      </c>
      <c r="E247">
        <v>0.76</v>
      </c>
    </row>
    <row r="248" spans="1:5" x14ac:dyDescent="0.25">
      <c r="A248" t="s">
        <v>27</v>
      </c>
      <c r="B248" t="s">
        <v>186</v>
      </c>
      <c r="C248">
        <v>1.25555555555556</v>
      </c>
      <c r="D248">
        <v>1.1599999999999999</v>
      </c>
      <c r="E248">
        <v>0.82</v>
      </c>
    </row>
    <row r="249" spans="1:5" x14ac:dyDescent="0.25">
      <c r="A249" t="s">
        <v>27</v>
      </c>
      <c r="B249" t="s">
        <v>189</v>
      </c>
      <c r="C249">
        <v>1.25555555555556</v>
      </c>
      <c r="D249">
        <v>0.51</v>
      </c>
      <c r="E249">
        <v>0.89</v>
      </c>
    </row>
    <row r="250" spans="1:5" x14ac:dyDescent="0.25">
      <c r="A250" t="s">
        <v>27</v>
      </c>
      <c r="B250" t="s">
        <v>297</v>
      </c>
      <c r="C250">
        <v>1.25555555555556</v>
      </c>
      <c r="D250">
        <v>0.91</v>
      </c>
      <c r="E250">
        <v>1.1499999999999999</v>
      </c>
    </row>
    <row r="251" spans="1:5" x14ac:dyDescent="0.25">
      <c r="A251" t="s">
        <v>27</v>
      </c>
      <c r="B251" t="s">
        <v>298</v>
      </c>
      <c r="C251">
        <v>1.25555555555556</v>
      </c>
      <c r="D251">
        <v>1.47</v>
      </c>
      <c r="E251">
        <v>0.69</v>
      </c>
    </row>
    <row r="252" spans="1:5" x14ac:dyDescent="0.25">
      <c r="A252" t="s">
        <v>27</v>
      </c>
      <c r="B252" t="s">
        <v>31</v>
      </c>
      <c r="C252">
        <v>1.25555555555556</v>
      </c>
      <c r="D252">
        <v>0.67</v>
      </c>
      <c r="E252">
        <v>0.96</v>
      </c>
    </row>
    <row r="253" spans="1:5" x14ac:dyDescent="0.25">
      <c r="A253" t="s">
        <v>27</v>
      </c>
      <c r="B253" t="s">
        <v>195</v>
      </c>
      <c r="C253">
        <v>1.25555555555556</v>
      </c>
      <c r="D253">
        <v>1.48</v>
      </c>
      <c r="E253">
        <v>1.21</v>
      </c>
    </row>
    <row r="254" spans="1:5" x14ac:dyDescent="0.25">
      <c r="A254" t="s">
        <v>27</v>
      </c>
      <c r="B254" t="s">
        <v>188</v>
      </c>
      <c r="C254">
        <v>1.25555555555556</v>
      </c>
      <c r="D254">
        <v>1.23</v>
      </c>
      <c r="E254">
        <v>0.55000000000000004</v>
      </c>
    </row>
    <row r="255" spans="1:5" x14ac:dyDescent="0.25">
      <c r="A255" t="s">
        <v>27</v>
      </c>
      <c r="B255" t="s">
        <v>296</v>
      </c>
      <c r="C255">
        <v>1.25555555555556</v>
      </c>
      <c r="D255">
        <v>0.63</v>
      </c>
      <c r="E255">
        <v>1.34</v>
      </c>
    </row>
    <row r="256" spans="1:5" x14ac:dyDescent="0.25">
      <c r="A256" t="s">
        <v>27</v>
      </c>
      <c r="B256" t="s">
        <v>190</v>
      </c>
      <c r="C256">
        <v>1.25555555555556</v>
      </c>
      <c r="D256">
        <v>0.85</v>
      </c>
      <c r="E256">
        <v>0.89</v>
      </c>
    </row>
    <row r="257" spans="1:5" x14ac:dyDescent="0.25">
      <c r="A257" t="s">
        <v>27</v>
      </c>
      <c r="B257" t="s">
        <v>192</v>
      </c>
      <c r="C257">
        <v>1.25555555555556</v>
      </c>
      <c r="D257">
        <v>1.04</v>
      </c>
      <c r="E257">
        <v>1.03</v>
      </c>
    </row>
    <row r="258" spans="1:5" x14ac:dyDescent="0.25">
      <c r="A258" t="s">
        <v>27</v>
      </c>
      <c r="B258" t="s">
        <v>329</v>
      </c>
      <c r="C258">
        <v>1.25555555555556</v>
      </c>
      <c r="D258">
        <v>0.8</v>
      </c>
      <c r="E258">
        <v>1.08</v>
      </c>
    </row>
    <row r="259" spans="1:5" x14ac:dyDescent="0.25">
      <c r="A259" t="s">
        <v>27</v>
      </c>
      <c r="B259" t="s">
        <v>194</v>
      </c>
      <c r="C259">
        <v>1.25555555555556</v>
      </c>
      <c r="D259">
        <v>0.67</v>
      </c>
      <c r="E259">
        <v>0.96</v>
      </c>
    </row>
    <row r="260" spans="1:5" x14ac:dyDescent="0.25">
      <c r="A260" t="s">
        <v>27</v>
      </c>
      <c r="B260" t="s">
        <v>299</v>
      </c>
      <c r="C260">
        <v>1.25555555555556</v>
      </c>
      <c r="D260">
        <v>1.1599999999999999</v>
      </c>
      <c r="E260">
        <v>0.62</v>
      </c>
    </row>
    <row r="261" spans="1:5" x14ac:dyDescent="0.25">
      <c r="A261" t="s">
        <v>27</v>
      </c>
      <c r="B261" t="s">
        <v>328</v>
      </c>
      <c r="C261">
        <v>1.25555555555556</v>
      </c>
      <c r="D261">
        <v>1.29</v>
      </c>
      <c r="E261">
        <v>1.03</v>
      </c>
    </row>
    <row r="262" spans="1:5" x14ac:dyDescent="0.25">
      <c r="A262" t="s">
        <v>27</v>
      </c>
      <c r="B262" t="s">
        <v>193</v>
      </c>
      <c r="C262">
        <v>1.25555555555556</v>
      </c>
      <c r="D262">
        <v>1.1399999999999999</v>
      </c>
      <c r="E262">
        <v>0.83</v>
      </c>
    </row>
    <row r="263" spans="1:5" x14ac:dyDescent="0.25">
      <c r="A263" t="s">
        <v>27</v>
      </c>
      <c r="B263" t="s">
        <v>30</v>
      </c>
      <c r="C263">
        <v>1.25555555555556</v>
      </c>
      <c r="D263">
        <v>1.04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1.25555555555556</v>
      </c>
      <c r="D264">
        <v>0.8</v>
      </c>
      <c r="E264">
        <v>1.53</v>
      </c>
    </row>
    <row r="265" spans="1:5" x14ac:dyDescent="0.25">
      <c r="A265" t="s">
        <v>196</v>
      </c>
      <c r="B265" t="s">
        <v>205</v>
      </c>
      <c r="C265">
        <v>1.6367713004484301</v>
      </c>
      <c r="D265">
        <v>1.27</v>
      </c>
      <c r="E265">
        <v>0.98</v>
      </c>
    </row>
    <row r="266" spans="1:5" x14ac:dyDescent="0.25">
      <c r="A266" t="s">
        <v>196</v>
      </c>
      <c r="B266" t="s">
        <v>306</v>
      </c>
      <c r="C266">
        <v>1.6367713004484301</v>
      </c>
      <c r="D266">
        <v>1.93</v>
      </c>
      <c r="E266">
        <v>0.69</v>
      </c>
    </row>
    <row r="267" spans="1:5" x14ac:dyDescent="0.25">
      <c r="A267" t="s">
        <v>196</v>
      </c>
      <c r="B267" t="s">
        <v>206</v>
      </c>
      <c r="C267">
        <v>1.6367713004484301</v>
      </c>
      <c r="D267">
        <v>0.56000000000000005</v>
      </c>
      <c r="E267">
        <v>1.32</v>
      </c>
    </row>
    <row r="268" spans="1:5" x14ac:dyDescent="0.25">
      <c r="A268" t="s">
        <v>196</v>
      </c>
      <c r="B268" t="s">
        <v>197</v>
      </c>
      <c r="C268">
        <v>1.6367713004484301</v>
      </c>
      <c r="D268">
        <v>0.8</v>
      </c>
      <c r="E268">
        <v>1.8</v>
      </c>
    </row>
    <row r="269" spans="1:5" x14ac:dyDescent="0.25">
      <c r="A269" t="s">
        <v>196</v>
      </c>
      <c r="B269" t="s">
        <v>307</v>
      </c>
      <c r="C269">
        <v>1.6367713004484301</v>
      </c>
      <c r="D269">
        <v>1.48</v>
      </c>
      <c r="E269">
        <v>0.52</v>
      </c>
    </row>
    <row r="270" spans="1:5" x14ac:dyDescent="0.25">
      <c r="A270" t="s">
        <v>196</v>
      </c>
      <c r="B270" t="s">
        <v>204</v>
      </c>
      <c r="C270">
        <v>1.6367713004484301</v>
      </c>
      <c r="D270">
        <v>0.94</v>
      </c>
      <c r="E270">
        <v>1.38</v>
      </c>
    </row>
    <row r="271" spans="1:5" x14ac:dyDescent="0.25">
      <c r="A271" t="s">
        <v>196</v>
      </c>
      <c r="B271" t="s">
        <v>302</v>
      </c>
      <c r="C271">
        <v>1.6367713004484301</v>
      </c>
      <c r="D271">
        <v>0.7</v>
      </c>
      <c r="E271">
        <v>0.42</v>
      </c>
    </row>
    <row r="272" spans="1:5" x14ac:dyDescent="0.25">
      <c r="A272" t="s">
        <v>196</v>
      </c>
      <c r="B272" t="s">
        <v>305</v>
      </c>
      <c r="C272">
        <v>1.6367713004484301</v>
      </c>
      <c r="D272">
        <v>1.02</v>
      </c>
      <c r="E272">
        <v>0.69</v>
      </c>
    </row>
    <row r="273" spans="1:5" x14ac:dyDescent="0.25">
      <c r="A273" t="s">
        <v>196</v>
      </c>
      <c r="B273" t="s">
        <v>202</v>
      </c>
      <c r="C273">
        <v>1.6367713004484301</v>
      </c>
      <c r="D273">
        <v>0.89</v>
      </c>
      <c r="E273">
        <v>0.74</v>
      </c>
    </row>
    <row r="274" spans="1:5" x14ac:dyDescent="0.25">
      <c r="A274" t="s">
        <v>196</v>
      </c>
      <c r="B274" t="s">
        <v>200</v>
      </c>
      <c r="C274">
        <v>1.6367713004484301</v>
      </c>
      <c r="D274">
        <v>1.43</v>
      </c>
      <c r="E274">
        <v>0.46</v>
      </c>
    </row>
    <row r="275" spans="1:5" x14ac:dyDescent="0.25">
      <c r="A275" t="s">
        <v>196</v>
      </c>
      <c r="B275" t="s">
        <v>199</v>
      </c>
      <c r="C275">
        <v>1.6367713004484301</v>
      </c>
      <c r="D275">
        <v>1.02</v>
      </c>
      <c r="E275">
        <v>1.43</v>
      </c>
    </row>
    <row r="276" spans="1:5" x14ac:dyDescent="0.25">
      <c r="A276" t="s">
        <v>196</v>
      </c>
      <c r="B276" t="s">
        <v>303</v>
      </c>
      <c r="C276">
        <v>1.6367713004484301</v>
      </c>
      <c r="D276">
        <v>0.8</v>
      </c>
      <c r="E276">
        <v>0.95</v>
      </c>
    </row>
    <row r="277" spans="1:5" x14ac:dyDescent="0.25">
      <c r="A277" t="s">
        <v>196</v>
      </c>
      <c r="B277" t="s">
        <v>201</v>
      </c>
      <c r="C277">
        <v>1.6367713004484301</v>
      </c>
      <c r="D277">
        <v>0.99</v>
      </c>
      <c r="E277">
        <v>0.9</v>
      </c>
    </row>
    <row r="278" spans="1:5" x14ac:dyDescent="0.25">
      <c r="A278" t="s">
        <v>196</v>
      </c>
      <c r="B278" t="s">
        <v>304</v>
      </c>
      <c r="C278">
        <v>1.6367713004484301</v>
      </c>
      <c r="D278">
        <v>0.89</v>
      </c>
      <c r="E278">
        <v>2</v>
      </c>
    </row>
    <row r="279" spans="1:5" x14ac:dyDescent="0.25">
      <c r="A279" t="s">
        <v>196</v>
      </c>
      <c r="B279" t="s">
        <v>198</v>
      </c>
      <c r="C279">
        <v>1.6367713004484301</v>
      </c>
      <c r="D279">
        <v>1.08</v>
      </c>
      <c r="E279">
        <v>0.42</v>
      </c>
    </row>
    <row r="280" spans="1:5" x14ac:dyDescent="0.25">
      <c r="A280" t="s">
        <v>196</v>
      </c>
      <c r="B280" t="s">
        <v>300</v>
      </c>
      <c r="C280">
        <v>1.6367713004484301</v>
      </c>
      <c r="D280">
        <v>0.7</v>
      </c>
      <c r="E280">
        <v>1.01</v>
      </c>
    </row>
    <row r="281" spans="1:5" x14ac:dyDescent="0.25">
      <c r="A281" t="s">
        <v>196</v>
      </c>
      <c r="B281" t="s">
        <v>301</v>
      </c>
      <c r="C281">
        <v>1.6367713004484301</v>
      </c>
      <c r="D281">
        <v>0.81</v>
      </c>
      <c r="E281">
        <v>1.61</v>
      </c>
    </row>
    <row r="282" spans="1:5" x14ac:dyDescent="0.25">
      <c r="A282" t="s">
        <v>196</v>
      </c>
      <c r="B282" t="s">
        <v>203</v>
      </c>
      <c r="C282">
        <v>1.6367713004484301</v>
      </c>
      <c r="D282">
        <v>0.76</v>
      </c>
      <c r="E282">
        <v>0.8</v>
      </c>
    </row>
    <row r="283" spans="1:5" x14ac:dyDescent="0.25">
      <c r="A283" t="s">
        <v>32</v>
      </c>
      <c r="B283" t="s">
        <v>331</v>
      </c>
      <c r="C283">
        <v>1.25888324873096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1.25888324873096</v>
      </c>
      <c r="D284">
        <v>1.44</v>
      </c>
      <c r="E284">
        <v>0.66</v>
      </c>
    </row>
    <row r="285" spans="1:5" x14ac:dyDescent="0.25">
      <c r="A285" t="s">
        <v>32</v>
      </c>
      <c r="B285" t="s">
        <v>212</v>
      </c>
      <c r="C285">
        <v>1.25888324873096</v>
      </c>
      <c r="D285">
        <v>0.72</v>
      </c>
      <c r="E285">
        <v>1.32</v>
      </c>
    </row>
    <row r="286" spans="1:5" x14ac:dyDescent="0.25">
      <c r="A286" t="s">
        <v>32</v>
      </c>
      <c r="B286" t="s">
        <v>311</v>
      </c>
      <c r="C286">
        <v>1.25888324873096</v>
      </c>
      <c r="D286">
        <v>0.65</v>
      </c>
      <c r="E286">
        <v>1.57</v>
      </c>
    </row>
    <row r="287" spans="1:5" x14ac:dyDescent="0.25">
      <c r="A287" t="s">
        <v>32</v>
      </c>
      <c r="B287" t="s">
        <v>210</v>
      </c>
      <c r="C287">
        <v>1.25888324873096</v>
      </c>
      <c r="D287">
        <v>1.01</v>
      </c>
      <c r="E287">
        <v>1.07</v>
      </c>
    </row>
    <row r="288" spans="1:5" x14ac:dyDescent="0.25">
      <c r="A288" t="s">
        <v>32</v>
      </c>
      <c r="B288" t="s">
        <v>312</v>
      </c>
      <c r="C288">
        <v>1.25888324873096</v>
      </c>
      <c r="D288">
        <v>0.57999999999999996</v>
      </c>
      <c r="E288">
        <v>0.99</v>
      </c>
    </row>
    <row r="289" spans="1:5" x14ac:dyDescent="0.25">
      <c r="A289" t="s">
        <v>32</v>
      </c>
      <c r="B289" t="s">
        <v>209</v>
      </c>
      <c r="C289">
        <v>1.25888324873096</v>
      </c>
      <c r="D289">
        <v>0.94</v>
      </c>
      <c r="E289">
        <v>1.32</v>
      </c>
    </row>
    <row r="290" spans="1:5" x14ac:dyDescent="0.25">
      <c r="A290" t="s">
        <v>32</v>
      </c>
      <c r="B290" t="s">
        <v>313</v>
      </c>
      <c r="C290">
        <v>1.25888324873096</v>
      </c>
      <c r="D290">
        <v>0.51</v>
      </c>
      <c r="E290">
        <v>1.32</v>
      </c>
    </row>
    <row r="291" spans="1:5" x14ac:dyDescent="0.25">
      <c r="A291" t="s">
        <v>32</v>
      </c>
      <c r="B291" t="s">
        <v>309</v>
      </c>
      <c r="C291">
        <v>1.25888324873096</v>
      </c>
      <c r="D291">
        <v>1.01</v>
      </c>
      <c r="E291">
        <v>1.24</v>
      </c>
    </row>
    <row r="292" spans="1:5" x14ac:dyDescent="0.25">
      <c r="A292" t="s">
        <v>32</v>
      </c>
      <c r="B292" t="s">
        <v>308</v>
      </c>
      <c r="C292">
        <v>1.25888324873096</v>
      </c>
      <c r="D292">
        <v>1.01</v>
      </c>
      <c r="E292">
        <v>1.4</v>
      </c>
    </row>
    <row r="293" spans="1:5" x14ac:dyDescent="0.25">
      <c r="A293" t="s">
        <v>32</v>
      </c>
      <c r="B293" t="s">
        <v>207</v>
      </c>
      <c r="C293">
        <v>1.25888324873096</v>
      </c>
      <c r="D293">
        <v>1.3</v>
      </c>
      <c r="E293">
        <v>0.74</v>
      </c>
    </row>
    <row r="294" spans="1:5" x14ac:dyDescent="0.25">
      <c r="A294" t="s">
        <v>32</v>
      </c>
      <c r="B294" t="s">
        <v>330</v>
      </c>
      <c r="C294">
        <v>1.25888324873096</v>
      </c>
      <c r="D294">
        <v>1.01</v>
      </c>
      <c r="E294">
        <v>0.66</v>
      </c>
    </row>
    <row r="295" spans="1:5" x14ac:dyDescent="0.25">
      <c r="A295" t="s">
        <v>32</v>
      </c>
      <c r="B295" t="s">
        <v>35</v>
      </c>
      <c r="C295">
        <v>1.25888324873096</v>
      </c>
      <c r="D295">
        <v>1.66</v>
      </c>
      <c r="E295">
        <v>0.91</v>
      </c>
    </row>
    <row r="296" spans="1:5" x14ac:dyDescent="0.25">
      <c r="A296" t="s">
        <v>32</v>
      </c>
      <c r="B296" t="s">
        <v>34</v>
      </c>
      <c r="C296">
        <v>1.25888324873096</v>
      </c>
      <c r="D296">
        <v>0.79</v>
      </c>
      <c r="E296">
        <v>0.83</v>
      </c>
    </row>
    <row r="297" spans="1:5" x14ac:dyDescent="0.25">
      <c r="A297" t="s">
        <v>32</v>
      </c>
      <c r="B297" t="s">
        <v>310</v>
      </c>
      <c r="C297">
        <v>1.25888324873096</v>
      </c>
      <c r="D297">
        <v>0.79</v>
      </c>
      <c r="E297">
        <v>1</v>
      </c>
    </row>
    <row r="298" spans="1:5" x14ac:dyDescent="0.25">
      <c r="A298" t="s">
        <v>32</v>
      </c>
      <c r="B298" t="s">
        <v>208</v>
      </c>
      <c r="C298">
        <v>1.25888324873096</v>
      </c>
      <c r="D298">
        <v>1.43</v>
      </c>
      <c r="E298">
        <v>0.73</v>
      </c>
    </row>
    <row r="299" spans="1:5" x14ac:dyDescent="0.25">
      <c r="A299" t="s">
        <v>32</v>
      </c>
      <c r="B299" t="s">
        <v>33</v>
      </c>
      <c r="C299">
        <v>1.25888324873096</v>
      </c>
      <c r="D299">
        <v>1.59</v>
      </c>
      <c r="E299">
        <v>0.5</v>
      </c>
    </row>
    <row r="300" spans="1:5" x14ac:dyDescent="0.25">
      <c r="A300" t="s">
        <v>32</v>
      </c>
      <c r="B300" t="s">
        <v>211</v>
      </c>
      <c r="C300">
        <v>1.25888324873096</v>
      </c>
      <c r="D300">
        <v>0.94</v>
      </c>
      <c r="E300">
        <v>0.74</v>
      </c>
    </row>
    <row r="301" spans="1:5" x14ac:dyDescent="0.25">
      <c r="A301" t="s">
        <v>213</v>
      </c>
      <c r="B301" t="s">
        <v>221</v>
      </c>
      <c r="C301">
        <v>1.23157894736842</v>
      </c>
      <c r="D301">
        <v>1.05</v>
      </c>
      <c r="E301">
        <v>0.81</v>
      </c>
    </row>
    <row r="302" spans="1:5" x14ac:dyDescent="0.25">
      <c r="A302" t="s">
        <v>213</v>
      </c>
      <c r="B302" t="s">
        <v>214</v>
      </c>
      <c r="C302">
        <v>1.23157894736842</v>
      </c>
      <c r="D302">
        <v>1.52</v>
      </c>
      <c r="E302">
        <v>0.53</v>
      </c>
    </row>
    <row r="303" spans="1:5" x14ac:dyDescent="0.25">
      <c r="A303" t="s">
        <v>213</v>
      </c>
      <c r="B303" t="s">
        <v>217</v>
      </c>
      <c r="C303">
        <v>1.23157894736842</v>
      </c>
      <c r="D303">
        <v>0.91</v>
      </c>
      <c r="E303">
        <v>1.07</v>
      </c>
    </row>
    <row r="304" spans="1:5" x14ac:dyDescent="0.25">
      <c r="A304" t="s">
        <v>213</v>
      </c>
      <c r="B304" t="s">
        <v>216</v>
      </c>
      <c r="C304">
        <v>1.23157894736842</v>
      </c>
      <c r="D304">
        <v>0.65</v>
      </c>
      <c r="E304">
        <v>1.37</v>
      </c>
    </row>
    <row r="305" spans="1:5" x14ac:dyDescent="0.25">
      <c r="A305" t="s">
        <v>213</v>
      </c>
      <c r="B305" t="s">
        <v>218</v>
      </c>
      <c r="C305">
        <v>1.23157894736842</v>
      </c>
      <c r="D305">
        <v>0.96</v>
      </c>
      <c r="E305">
        <v>1.02</v>
      </c>
    </row>
    <row r="306" spans="1:5" x14ac:dyDescent="0.25">
      <c r="A306" t="s">
        <v>213</v>
      </c>
      <c r="B306" t="s">
        <v>219</v>
      </c>
      <c r="C306">
        <v>1.23157894736842</v>
      </c>
      <c r="D306">
        <v>0.97</v>
      </c>
      <c r="E306">
        <v>1.2</v>
      </c>
    </row>
    <row r="307" spans="1:5" x14ac:dyDescent="0.25">
      <c r="A307" t="s">
        <v>213</v>
      </c>
      <c r="B307" t="s">
        <v>215</v>
      </c>
      <c r="C307">
        <v>1.23157894736842</v>
      </c>
      <c r="D307">
        <v>0.87</v>
      </c>
      <c r="E307">
        <v>1.03</v>
      </c>
    </row>
    <row r="308" spans="1:5" x14ac:dyDescent="0.25">
      <c r="A308" t="s">
        <v>213</v>
      </c>
      <c r="B308" t="s">
        <v>314</v>
      </c>
      <c r="C308">
        <v>1.23157894736842</v>
      </c>
      <c r="D308">
        <v>0.81</v>
      </c>
      <c r="E308">
        <v>1.55</v>
      </c>
    </row>
    <row r="309" spans="1:5" x14ac:dyDescent="0.25">
      <c r="A309" t="s">
        <v>213</v>
      </c>
      <c r="B309" t="s">
        <v>315</v>
      </c>
      <c r="C309">
        <v>1.23157894736842</v>
      </c>
      <c r="D309">
        <v>2.39</v>
      </c>
      <c r="E309">
        <v>0.11</v>
      </c>
    </row>
    <row r="310" spans="1:5" x14ac:dyDescent="0.25">
      <c r="A310" t="s">
        <v>213</v>
      </c>
      <c r="B310" t="s">
        <v>220</v>
      </c>
      <c r="C310">
        <v>1.23157894736842</v>
      </c>
      <c r="D310">
        <v>0.76</v>
      </c>
      <c r="E310">
        <v>1.55</v>
      </c>
    </row>
    <row r="311" spans="1:5" x14ac:dyDescent="0.25">
      <c r="A311" t="s">
        <v>213</v>
      </c>
      <c r="B311" t="s">
        <v>222</v>
      </c>
      <c r="C311">
        <v>1.23157894736842</v>
      </c>
      <c r="D311">
        <v>0.38</v>
      </c>
      <c r="E311">
        <v>0.74</v>
      </c>
    </row>
    <row r="312" spans="1:5" x14ac:dyDescent="0.25">
      <c r="A312" t="s">
        <v>213</v>
      </c>
      <c r="B312" t="s">
        <v>223</v>
      </c>
      <c r="C312">
        <v>1.23157894736842</v>
      </c>
      <c r="D312">
        <v>0.67</v>
      </c>
      <c r="E312">
        <v>1.06</v>
      </c>
    </row>
    <row r="313" spans="1:5" x14ac:dyDescent="0.25">
      <c r="A313" t="s">
        <v>37</v>
      </c>
      <c r="B313" t="s">
        <v>224</v>
      </c>
      <c r="C313">
        <v>1.6629213483146099</v>
      </c>
      <c r="D313">
        <v>0.84</v>
      </c>
      <c r="E313">
        <v>1.66</v>
      </c>
    </row>
    <row r="314" spans="1:5" x14ac:dyDescent="0.25">
      <c r="A314" t="s">
        <v>37</v>
      </c>
      <c r="B314" t="s">
        <v>229</v>
      </c>
      <c r="C314">
        <v>1.6629213483146099</v>
      </c>
      <c r="D314">
        <v>0.6</v>
      </c>
      <c r="E314">
        <v>0.75</v>
      </c>
    </row>
    <row r="315" spans="1:5" x14ac:dyDescent="0.25">
      <c r="A315" t="s">
        <v>37</v>
      </c>
      <c r="B315" t="s">
        <v>227</v>
      </c>
      <c r="C315">
        <v>1.6629213483146099</v>
      </c>
      <c r="D315">
        <v>0.6</v>
      </c>
      <c r="E315">
        <v>0.59</v>
      </c>
    </row>
    <row r="316" spans="1:5" x14ac:dyDescent="0.25">
      <c r="A316" t="s">
        <v>37</v>
      </c>
      <c r="B316" t="s">
        <v>226</v>
      </c>
      <c r="C316">
        <v>1.6629213483146099</v>
      </c>
      <c r="D316">
        <v>1.2</v>
      </c>
      <c r="E316">
        <v>0.94</v>
      </c>
    </row>
    <row r="317" spans="1:5" x14ac:dyDescent="0.25">
      <c r="A317" t="s">
        <v>37</v>
      </c>
      <c r="B317" t="s">
        <v>39</v>
      </c>
      <c r="C317">
        <v>1.6629213483146099</v>
      </c>
      <c r="D317">
        <v>1.2</v>
      </c>
      <c r="E317">
        <v>0.75</v>
      </c>
    </row>
    <row r="318" spans="1:5" x14ac:dyDescent="0.25">
      <c r="A318" t="s">
        <v>37</v>
      </c>
      <c r="B318" t="s">
        <v>225</v>
      </c>
      <c r="C318">
        <v>1.6629213483146099</v>
      </c>
      <c r="D318">
        <v>1.86</v>
      </c>
      <c r="E318">
        <v>0.98</v>
      </c>
    </row>
    <row r="319" spans="1:5" x14ac:dyDescent="0.25">
      <c r="A319" t="s">
        <v>37</v>
      </c>
      <c r="B319" t="s">
        <v>231</v>
      </c>
      <c r="C319">
        <v>1.6629213483146099</v>
      </c>
      <c r="D319">
        <v>0.9</v>
      </c>
      <c r="E319">
        <v>0.85</v>
      </c>
    </row>
    <row r="320" spans="1:5" x14ac:dyDescent="0.25">
      <c r="A320" t="s">
        <v>37</v>
      </c>
      <c r="B320" t="s">
        <v>38</v>
      </c>
      <c r="C320">
        <v>1.6629213483146099</v>
      </c>
      <c r="D320">
        <v>0.6</v>
      </c>
      <c r="E320">
        <v>0.91</v>
      </c>
    </row>
    <row r="321" spans="1:5" x14ac:dyDescent="0.25">
      <c r="A321" t="s">
        <v>37</v>
      </c>
      <c r="B321" t="s">
        <v>228</v>
      </c>
      <c r="C321">
        <v>1.6629213483146099</v>
      </c>
      <c r="D321">
        <v>0.94</v>
      </c>
      <c r="E321">
        <v>1.42</v>
      </c>
    </row>
    <row r="322" spans="1:5" x14ac:dyDescent="0.25">
      <c r="A322" t="s">
        <v>37</v>
      </c>
      <c r="B322" t="s">
        <v>230</v>
      </c>
      <c r="C322">
        <v>1.6629213483146099</v>
      </c>
      <c r="D322">
        <v>1.37</v>
      </c>
      <c r="E322">
        <v>1.08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1.36434108527132</v>
      </c>
      <c r="D343">
        <v>0.56000000000000005</v>
      </c>
      <c r="E343">
        <v>1.08</v>
      </c>
    </row>
    <row r="344" spans="1:5" x14ac:dyDescent="0.25">
      <c r="A344" t="s">
        <v>340</v>
      </c>
      <c r="B344" t="s">
        <v>352</v>
      </c>
      <c r="C344">
        <v>1.36434108527132</v>
      </c>
      <c r="D344">
        <v>1.24</v>
      </c>
      <c r="E344">
        <v>0.81</v>
      </c>
    </row>
    <row r="345" spans="1:5" x14ac:dyDescent="0.25">
      <c r="A345" t="s">
        <v>340</v>
      </c>
      <c r="B345" t="s">
        <v>353</v>
      </c>
      <c r="C345">
        <v>1.36434108527132</v>
      </c>
      <c r="D345">
        <v>1.52</v>
      </c>
      <c r="E345">
        <v>0.54</v>
      </c>
    </row>
    <row r="346" spans="1:5" x14ac:dyDescent="0.25">
      <c r="A346" t="s">
        <v>340</v>
      </c>
      <c r="B346" t="s">
        <v>354</v>
      </c>
      <c r="C346">
        <v>1.36434108527132</v>
      </c>
      <c r="D346">
        <v>1.8</v>
      </c>
      <c r="E346">
        <v>0.87</v>
      </c>
    </row>
    <row r="347" spans="1:5" x14ac:dyDescent="0.25">
      <c r="A347" t="s">
        <v>340</v>
      </c>
      <c r="B347" t="s">
        <v>356</v>
      </c>
      <c r="C347">
        <v>1.36434108527132</v>
      </c>
      <c r="D347">
        <v>1.07</v>
      </c>
      <c r="E347">
        <v>1.1399999999999999</v>
      </c>
    </row>
    <row r="348" spans="1:5" x14ac:dyDescent="0.25">
      <c r="A348" t="s">
        <v>340</v>
      </c>
      <c r="B348" t="s">
        <v>361</v>
      </c>
      <c r="C348">
        <v>1.36434108527132</v>
      </c>
      <c r="D348">
        <v>0.63</v>
      </c>
      <c r="E348">
        <v>1.37</v>
      </c>
    </row>
    <row r="349" spans="1:5" x14ac:dyDescent="0.25">
      <c r="A349" t="s">
        <v>340</v>
      </c>
      <c r="B349" t="s">
        <v>365</v>
      </c>
      <c r="C349">
        <v>1.36434108527132</v>
      </c>
      <c r="D349">
        <v>1.1599999999999999</v>
      </c>
      <c r="E349">
        <v>1.38</v>
      </c>
    </row>
    <row r="350" spans="1:5" x14ac:dyDescent="0.25">
      <c r="A350" t="s">
        <v>340</v>
      </c>
      <c r="B350" t="s">
        <v>377</v>
      </c>
      <c r="C350">
        <v>1.36434108527132</v>
      </c>
      <c r="D350">
        <v>0.39</v>
      </c>
      <c r="E350">
        <v>0.94</v>
      </c>
    </row>
    <row r="351" spans="1:5" x14ac:dyDescent="0.25">
      <c r="A351" t="s">
        <v>340</v>
      </c>
      <c r="B351" t="s">
        <v>378</v>
      </c>
      <c r="C351">
        <v>1.36434108527132</v>
      </c>
      <c r="D351">
        <v>0.73</v>
      </c>
      <c r="E351">
        <v>1.21</v>
      </c>
    </row>
    <row r="352" spans="1:5" x14ac:dyDescent="0.25">
      <c r="A352" t="s">
        <v>340</v>
      </c>
      <c r="B352" t="s">
        <v>385</v>
      </c>
      <c r="C352">
        <v>1.36434108527132</v>
      </c>
      <c r="D352">
        <v>0.68</v>
      </c>
      <c r="E352">
        <v>0.61</v>
      </c>
    </row>
    <row r="353" spans="1:5" x14ac:dyDescent="0.25">
      <c r="A353" t="s">
        <v>340</v>
      </c>
      <c r="B353" t="s">
        <v>387</v>
      </c>
      <c r="C353">
        <v>1.36434108527132</v>
      </c>
      <c r="D353">
        <v>1.07</v>
      </c>
      <c r="E353">
        <v>1.08</v>
      </c>
    </row>
    <row r="354" spans="1:5" x14ac:dyDescent="0.25">
      <c r="A354" t="s">
        <v>340</v>
      </c>
      <c r="B354" t="s">
        <v>390</v>
      </c>
      <c r="C354">
        <v>1.36434108527132</v>
      </c>
      <c r="D354">
        <v>0.68</v>
      </c>
      <c r="E354">
        <v>1.21</v>
      </c>
    </row>
    <row r="355" spans="1:5" x14ac:dyDescent="0.25">
      <c r="A355" t="s">
        <v>340</v>
      </c>
      <c r="B355" t="s">
        <v>394</v>
      </c>
      <c r="C355">
        <v>1.36434108527132</v>
      </c>
      <c r="D355">
        <v>1.1299999999999999</v>
      </c>
      <c r="E355">
        <v>1.1399999999999999</v>
      </c>
    </row>
    <row r="356" spans="1:5" x14ac:dyDescent="0.25">
      <c r="A356" t="s">
        <v>340</v>
      </c>
      <c r="B356" t="s">
        <v>405</v>
      </c>
      <c r="C356">
        <v>1.36434108527132</v>
      </c>
      <c r="D356">
        <v>0.73</v>
      </c>
      <c r="E356">
        <v>1.28</v>
      </c>
    </row>
    <row r="357" spans="1:5" x14ac:dyDescent="0.25">
      <c r="A357" t="s">
        <v>340</v>
      </c>
      <c r="B357" t="s">
        <v>413</v>
      </c>
      <c r="C357">
        <v>1.36434108527132</v>
      </c>
      <c r="D357">
        <v>1.28</v>
      </c>
      <c r="E357">
        <v>0.57999999999999996</v>
      </c>
    </row>
    <row r="358" spans="1:5" x14ac:dyDescent="0.25">
      <c r="A358" t="s">
        <v>340</v>
      </c>
      <c r="B358" t="s">
        <v>415</v>
      </c>
      <c r="C358">
        <v>1.36434108527132</v>
      </c>
      <c r="D358">
        <v>1.1599999999999999</v>
      </c>
      <c r="E358">
        <v>0.66</v>
      </c>
    </row>
    <row r="359" spans="1:5" x14ac:dyDescent="0.25">
      <c r="A359" t="s">
        <v>340</v>
      </c>
      <c r="B359" t="s">
        <v>418</v>
      </c>
      <c r="C359">
        <v>1.36434108527132</v>
      </c>
      <c r="D359">
        <v>1.3</v>
      </c>
      <c r="E359">
        <v>0.67</v>
      </c>
    </row>
    <row r="360" spans="1:5" x14ac:dyDescent="0.25">
      <c r="A360" t="s">
        <v>340</v>
      </c>
      <c r="B360" t="s">
        <v>428</v>
      </c>
      <c r="C360">
        <v>1.36434108527132</v>
      </c>
      <c r="D360">
        <v>1.1299999999999999</v>
      </c>
      <c r="E360">
        <v>1.01</v>
      </c>
    </row>
    <row r="361" spans="1:5" x14ac:dyDescent="0.25">
      <c r="A361" t="s">
        <v>340</v>
      </c>
      <c r="B361" t="s">
        <v>429</v>
      </c>
      <c r="C361">
        <v>1.36434108527132</v>
      </c>
      <c r="D361">
        <v>0.79</v>
      </c>
      <c r="E361">
        <v>1.41</v>
      </c>
    </row>
    <row r="362" spans="1:5" x14ac:dyDescent="0.25">
      <c r="A362" t="s">
        <v>340</v>
      </c>
      <c r="B362" t="s">
        <v>431</v>
      </c>
      <c r="C362">
        <v>1.36434108527132</v>
      </c>
      <c r="D362">
        <v>1.01</v>
      </c>
      <c r="E362">
        <v>0.94</v>
      </c>
    </row>
    <row r="363" spans="1:5" x14ac:dyDescent="0.25">
      <c r="A363" t="s">
        <v>342</v>
      </c>
      <c r="B363" t="s">
        <v>343</v>
      </c>
      <c r="C363">
        <v>1.1720779220779201</v>
      </c>
      <c r="D363">
        <v>0.67</v>
      </c>
      <c r="E363">
        <v>1.28</v>
      </c>
    </row>
    <row r="364" spans="1:5" x14ac:dyDescent="0.25">
      <c r="A364" t="s">
        <v>342</v>
      </c>
      <c r="B364" t="s">
        <v>346</v>
      </c>
      <c r="C364">
        <v>1.1720779220779201</v>
      </c>
      <c r="D364">
        <v>0.79</v>
      </c>
      <c r="E364">
        <v>1.1100000000000001</v>
      </c>
    </row>
    <row r="365" spans="1:5" x14ac:dyDescent="0.25">
      <c r="A365" t="s">
        <v>342</v>
      </c>
      <c r="B365" t="s">
        <v>348</v>
      </c>
      <c r="C365">
        <v>1.1720779220779201</v>
      </c>
      <c r="D365">
        <v>1.65</v>
      </c>
      <c r="E365">
        <v>0.94</v>
      </c>
    </row>
    <row r="366" spans="1:5" x14ac:dyDescent="0.25">
      <c r="A366" t="s">
        <v>342</v>
      </c>
      <c r="B366" t="s">
        <v>363</v>
      </c>
      <c r="C366">
        <v>1.1720779220779201</v>
      </c>
      <c r="D366">
        <v>1.1000000000000001</v>
      </c>
      <c r="E366">
        <v>1.46</v>
      </c>
    </row>
    <row r="367" spans="1:5" x14ac:dyDescent="0.25">
      <c r="A367" t="s">
        <v>342</v>
      </c>
      <c r="B367" t="s">
        <v>364</v>
      </c>
      <c r="C367">
        <v>1.1720779220779201</v>
      </c>
      <c r="D367">
        <v>0.98</v>
      </c>
      <c r="E367">
        <v>1.03</v>
      </c>
    </row>
    <row r="368" spans="1:5" x14ac:dyDescent="0.25">
      <c r="A368" t="s">
        <v>342</v>
      </c>
      <c r="B368" t="s">
        <v>380</v>
      </c>
      <c r="C368">
        <v>1.1720779220779201</v>
      </c>
      <c r="D368">
        <v>1.4</v>
      </c>
      <c r="E368">
        <v>0.68</v>
      </c>
    </row>
    <row r="369" spans="1:5" x14ac:dyDescent="0.25">
      <c r="A369" t="s">
        <v>342</v>
      </c>
      <c r="B369" t="s">
        <v>384</v>
      </c>
      <c r="C369">
        <v>1.1720779220779201</v>
      </c>
      <c r="D369">
        <v>0.67</v>
      </c>
      <c r="E369">
        <v>0.94</v>
      </c>
    </row>
    <row r="370" spans="1:5" x14ac:dyDescent="0.25">
      <c r="A370" t="s">
        <v>342</v>
      </c>
      <c r="B370" t="s">
        <v>386</v>
      </c>
      <c r="C370">
        <v>1.1720779220779201</v>
      </c>
      <c r="D370">
        <v>0.61</v>
      </c>
      <c r="E370">
        <v>0.77</v>
      </c>
    </row>
    <row r="371" spans="1:5" x14ac:dyDescent="0.25">
      <c r="A371" t="s">
        <v>342</v>
      </c>
      <c r="B371" t="s">
        <v>392</v>
      </c>
      <c r="C371">
        <v>1.1720779220779201</v>
      </c>
      <c r="D371">
        <v>1.22</v>
      </c>
      <c r="E371">
        <v>1.2</v>
      </c>
    </row>
    <row r="372" spans="1:5" x14ac:dyDescent="0.25">
      <c r="A372" t="s">
        <v>342</v>
      </c>
      <c r="B372" t="s">
        <v>393</v>
      </c>
      <c r="C372">
        <v>1.1720779220779201</v>
      </c>
      <c r="D372">
        <v>1.19</v>
      </c>
      <c r="E372">
        <v>0.64</v>
      </c>
    </row>
    <row r="373" spans="1:5" x14ac:dyDescent="0.25">
      <c r="A373" t="s">
        <v>342</v>
      </c>
      <c r="B373" t="s">
        <v>396</v>
      </c>
      <c r="C373">
        <v>1.1720779220779201</v>
      </c>
      <c r="D373">
        <v>0.72</v>
      </c>
      <c r="E373">
        <v>1.48</v>
      </c>
    </row>
    <row r="374" spans="1:5" x14ac:dyDescent="0.25">
      <c r="A374" t="s">
        <v>342</v>
      </c>
      <c r="B374" t="s">
        <v>398</v>
      </c>
      <c r="C374">
        <v>1.1720779220779201</v>
      </c>
      <c r="D374">
        <v>0.79</v>
      </c>
      <c r="E374">
        <v>0.6</v>
      </c>
    </row>
    <row r="375" spans="1:5" x14ac:dyDescent="0.25">
      <c r="A375" t="s">
        <v>342</v>
      </c>
      <c r="B375" t="s">
        <v>399</v>
      </c>
      <c r="C375">
        <v>1.1720779220779201</v>
      </c>
      <c r="D375">
        <v>0.79</v>
      </c>
      <c r="E375">
        <v>1.28</v>
      </c>
    </row>
    <row r="376" spans="1:5" x14ac:dyDescent="0.25">
      <c r="A376" t="s">
        <v>342</v>
      </c>
      <c r="B376" t="s">
        <v>400</v>
      </c>
      <c r="C376">
        <v>1.1720779220779201</v>
      </c>
      <c r="D376">
        <v>1.37</v>
      </c>
      <c r="E376">
        <v>0.8</v>
      </c>
    </row>
    <row r="377" spans="1:5" x14ac:dyDescent="0.25">
      <c r="A377" t="s">
        <v>342</v>
      </c>
      <c r="B377" t="s">
        <v>402</v>
      </c>
      <c r="C377">
        <v>1.1720779220779201</v>
      </c>
      <c r="D377">
        <v>0.85</v>
      </c>
      <c r="E377">
        <v>0.94</v>
      </c>
    </row>
    <row r="378" spans="1:5" x14ac:dyDescent="0.25">
      <c r="A378" t="s">
        <v>342</v>
      </c>
      <c r="B378" t="s">
        <v>406</v>
      </c>
      <c r="C378">
        <v>1.1720779220779201</v>
      </c>
      <c r="D378">
        <v>1.22</v>
      </c>
      <c r="E378">
        <v>1.28</v>
      </c>
    </row>
    <row r="379" spans="1:5" x14ac:dyDescent="0.25">
      <c r="A379" t="s">
        <v>342</v>
      </c>
      <c r="B379" t="s">
        <v>409</v>
      </c>
      <c r="C379">
        <v>1.1720779220779201</v>
      </c>
      <c r="D379">
        <v>1.1000000000000001</v>
      </c>
      <c r="E379">
        <v>1.2</v>
      </c>
    </row>
    <row r="380" spans="1:5" x14ac:dyDescent="0.25">
      <c r="A380" t="s">
        <v>342</v>
      </c>
      <c r="B380" t="s">
        <v>414</v>
      </c>
      <c r="C380">
        <v>1.1720779220779201</v>
      </c>
      <c r="D380">
        <v>0.67</v>
      </c>
      <c r="E380">
        <v>1.28</v>
      </c>
    </row>
    <row r="381" spans="1:5" x14ac:dyDescent="0.25">
      <c r="A381" t="s">
        <v>342</v>
      </c>
      <c r="B381" t="s">
        <v>420</v>
      </c>
      <c r="C381">
        <v>1.1720779220779201</v>
      </c>
      <c r="D381">
        <v>1.04</v>
      </c>
      <c r="E381">
        <v>0.6</v>
      </c>
    </row>
    <row r="382" spans="1:5" x14ac:dyDescent="0.25">
      <c r="A382" t="s">
        <v>342</v>
      </c>
      <c r="B382" t="s">
        <v>426</v>
      </c>
      <c r="C382">
        <v>1.1720779220779201</v>
      </c>
      <c r="D382">
        <v>1.04</v>
      </c>
      <c r="E382">
        <v>0.68</v>
      </c>
    </row>
    <row r="383" spans="1:5" x14ac:dyDescent="0.25">
      <c r="A383" t="s">
        <v>342</v>
      </c>
      <c r="B383" t="s">
        <v>430</v>
      </c>
      <c r="C383">
        <v>1.1720779220779201</v>
      </c>
      <c r="D383">
        <v>1.25</v>
      </c>
      <c r="E383">
        <v>0.92</v>
      </c>
    </row>
    <row r="384" spans="1:5" x14ac:dyDescent="0.25">
      <c r="A384" t="s">
        <v>342</v>
      </c>
      <c r="B384" t="s">
        <v>436</v>
      </c>
      <c r="C384">
        <v>1.1720779220779201</v>
      </c>
      <c r="D384">
        <v>0.85</v>
      </c>
      <c r="E384">
        <v>0.94</v>
      </c>
    </row>
    <row r="385" spans="1:5" x14ac:dyDescent="0.25">
      <c r="A385" t="s">
        <v>40</v>
      </c>
      <c r="B385" t="s">
        <v>339</v>
      </c>
      <c r="C385">
        <v>1.4517241379310299</v>
      </c>
      <c r="D385">
        <v>1.43</v>
      </c>
      <c r="E385">
        <v>0.73</v>
      </c>
    </row>
    <row r="386" spans="1:5" x14ac:dyDescent="0.25">
      <c r="A386" t="s">
        <v>40</v>
      </c>
      <c r="B386" t="s">
        <v>333</v>
      </c>
      <c r="C386">
        <v>1.4517241379310299</v>
      </c>
      <c r="D386">
        <v>0.95</v>
      </c>
      <c r="E386">
        <v>1.25</v>
      </c>
    </row>
    <row r="387" spans="1:5" x14ac:dyDescent="0.25">
      <c r="A387" t="s">
        <v>40</v>
      </c>
      <c r="B387" t="s">
        <v>238</v>
      </c>
      <c r="C387">
        <v>1.4517241379310299</v>
      </c>
      <c r="D387">
        <v>0.74</v>
      </c>
      <c r="E387">
        <v>0.97</v>
      </c>
    </row>
    <row r="388" spans="1:5" x14ac:dyDescent="0.25">
      <c r="A388" t="s">
        <v>40</v>
      </c>
      <c r="B388" t="s">
        <v>320</v>
      </c>
      <c r="C388">
        <v>1.4517241379310299</v>
      </c>
      <c r="D388">
        <v>1.57</v>
      </c>
      <c r="E388">
        <v>0.49</v>
      </c>
    </row>
    <row r="389" spans="1:5" x14ac:dyDescent="0.25">
      <c r="A389" t="s">
        <v>40</v>
      </c>
      <c r="B389" t="s">
        <v>234</v>
      </c>
      <c r="C389">
        <v>1.4517241379310299</v>
      </c>
      <c r="D389">
        <v>0.89</v>
      </c>
      <c r="E389">
        <v>1.28</v>
      </c>
    </row>
    <row r="390" spans="1:5" x14ac:dyDescent="0.25">
      <c r="A390" t="s">
        <v>40</v>
      </c>
      <c r="B390" t="s">
        <v>316</v>
      </c>
      <c r="C390">
        <v>1.4517241379310299</v>
      </c>
      <c r="D390">
        <v>0.59</v>
      </c>
      <c r="E390">
        <v>1.04</v>
      </c>
    </row>
    <row r="391" spans="1:5" x14ac:dyDescent="0.25">
      <c r="A391" t="s">
        <v>40</v>
      </c>
      <c r="B391" t="s">
        <v>335</v>
      </c>
      <c r="C391">
        <v>1.4517241379310299</v>
      </c>
      <c r="D391">
        <v>0.64</v>
      </c>
      <c r="E391">
        <v>1.28</v>
      </c>
    </row>
    <row r="392" spans="1:5" x14ac:dyDescent="0.25">
      <c r="A392" t="s">
        <v>40</v>
      </c>
      <c r="B392" t="s">
        <v>332</v>
      </c>
      <c r="C392">
        <v>1.4517241379310299</v>
      </c>
      <c r="D392">
        <v>1.08</v>
      </c>
      <c r="E392">
        <v>1.04</v>
      </c>
    </row>
    <row r="393" spans="1:5" x14ac:dyDescent="0.25">
      <c r="A393" t="s">
        <v>40</v>
      </c>
      <c r="B393" t="s">
        <v>321</v>
      </c>
      <c r="C393">
        <v>1.4517241379310299</v>
      </c>
      <c r="D393">
        <v>1.62</v>
      </c>
      <c r="E393">
        <v>0.55000000000000004</v>
      </c>
    </row>
    <row r="394" spans="1:5" x14ac:dyDescent="0.25">
      <c r="A394" t="s">
        <v>40</v>
      </c>
      <c r="B394" t="s">
        <v>236</v>
      </c>
      <c r="C394">
        <v>1.4517241379310299</v>
      </c>
      <c r="D394">
        <v>1.23</v>
      </c>
      <c r="E394">
        <v>0.79</v>
      </c>
    </row>
    <row r="395" spans="1:5" x14ac:dyDescent="0.25">
      <c r="A395" t="s">
        <v>40</v>
      </c>
      <c r="B395" t="s">
        <v>41</v>
      </c>
      <c r="C395">
        <v>1.4517241379310299</v>
      </c>
      <c r="D395">
        <v>0.74</v>
      </c>
      <c r="E395">
        <v>1.46</v>
      </c>
    </row>
    <row r="396" spans="1:5" x14ac:dyDescent="0.25">
      <c r="A396" t="s">
        <v>40</v>
      </c>
      <c r="B396" t="s">
        <v>233</v>
      </c>
      <c r="C396">
        <v>1.4517241379310299</v>
      </c>
      <c r="D396">
        <v>1.33</v>
      </c>
      <c r="E396">
        <v>0.91</v>
      </c>
    </row>
    <row r="397" spans="1:5" x14ac:dyDescent="0.25">
      <c r="A397" t="s">
        <v>40</v>
      </c>
      <c r="B397" t="s">
        <v>317</v>
      </c>
      <c r="C397">
        <v>1.4517241379310299</v>
      </c>
      <c r="D397">
        <v>1.1299999999999999</v>
      </c>
      <c r="E397">
        <v>0.97</v>
      </c>
    </row>
    <row r="398" spans="1:5" x14ac:dyDescent="0.25">
      <c r="A398" t="s">
        <v>40</v>
      </c>
      <c r="B398" t="s">
        <v>42</v>
      </c>
      <c r="C398">
        <v>1.4517241379310299</v>
      </c>
      <c r="D398">
        <v>1.23</v>
      </c>
      <c r="E398">
        <v>0.91</v>
      </c>
    </row>
    <row r="399" spans="1:5" x14ac:dyDescent="0.25">
      <c r="A399" t="s">
        <v>40</v>
      </c>
      <c r="B399" t="s">
        <v>334</v>
      </c>
      <c r="C399">
        <v>1.4517241379310299</v>
      </c>
      <c r="D399">
        <v>0.89</v>
      </c>
      <c r="E399">
        <v>1.34</v>
      </c>
    </row>
    <row r="400" spans="1:5" x14ac:dyDescent="0.25">
      <c r="A400" t="s">
        <v>40</v>
      </c>
      <c r="B400" t="s">
        <v>237</v>
      </c>
      <c r="C400">
        <v>1.4517241379310299</v>
      </c>
      <c r="D400">
        <v>0.53</v>
      </c>
      <c r="E400">
        <v>0.85</v>
      </c>
    </row>
    <row r="401" spans="1:5" x14ac:dyDescent="0.25">
      <c r="A401" t="s">
        <v>40</v>
      </c>
      <c r="B401" t="s">
        <v>232</v>
      </c>
      <c r="C401">
        <v>1.4517241379310299</v>
      </c>
      <c r="D401">
        <v>0.93</v>
      </c>
      <c r="E401">
        <v>0.97</v>
      </c>
    </row>
    <row r="402" spans="1:5" x14ac:dyDescent="0.25">
      <c r="A402" t="s">
        <v>40</v>
      </c>
      <c r="B402" t="s">
        <v>319</v>
      </c>
      <c r="C402">
        <v>1.4517241379310299</v>
      </c>
      <c r="D402">
        <v>1.01</v>
      </c>
      <c r="E402">
        <v>1.18</v>
      </c>
    </row>
    <row r="403" spans="1:5" x14ac:dyDescent="0.25">
      <c r="A403" t="s">
        <v>40</v>
      </c>
      <c r="B403" t="s">
        <v>235</v>
      </c>
      <c r="C403">
        <v>1.4517241379310299</v>
      </c>
      <c r="D403">
        <v>0.64</v>
      </c>
      <c r="E403">
        <v>0.85</v>
      </c>
    </row>
    <row r="404" spans="1:5" x14ac:dyDescent="0.25">
      <c r="A404" t="s">
        <v>40</v>
      </c>
      <c r="B404" t="s">
        <v>239</v>
      </c>
      <c r="C404">
        <v>1.4517241379310299</v>
      </c>
      <c r="D404">
        <v>0.89</v>
      </c>
      <c r="E404">
        <v>1.1599999999999999</v>
      </c>
    </row>
    <row r="405" spans="1:5" x14ac:dyDescent="0.25">
      <c r="A405" t="s">
        <v>40</v>
      </c>
      <c r="B405" t="s">
        <v>318</v>
      </c>
      <c r="C405">
        <v>1.4517241379310299</v>
      </c>
      <c r="D405">
        <v>0.89</v>
      </c>
      <c r="E405">
        <v>0.97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J13" sqref="J13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1.3805970149253699</v>
      </c>
      <c r="D2">
        <v>0.93</v>
      </c>
      <c r="E2">
        <v>0.98</v>
      </c>
    </row>
    <row r="3" spans="1:5" x14ac:dyDescent="0.25">
      <c r="A3" t="s">
        <v>10</v>
      </c>
      <c r="B3" t="s">
        <v>241</v>
      </c>
      <c r="C3">
        <v>1.3805970149253699</v>
      </c>
      <c r="D3">
        <v>0.98</v>
      </c>
      <c r="E3">
        <v>0.93</v>
      </c>
    </row>
    <row r="4" spans="1:5" x14ac:dyDescent="0.25">
      <c r="A4" t="s">
        <v>10</v>
      </c>
      <c r="B4" t="s">
        <v>244</v>
      </c>
      <c r="C4">
        <v>1.3805970149253699</v>
      </c>
      <c r="D4">
        <v>1.1100000000000001</v>
      </c>
      <c r="E4">
        <v>1.33</v>
      </c>
    </row>
    <row r="5" spans="1:5" x14ac:dyDescent="0.25">
      <c r="A5" t="s">
        <v>10</v>
      </c>
      <c r="B5" t="s">
        <v>242</v>
      </c>
      <c r="C5">
        <v>1.3805970149253699</v>
      </c>
      <c r="D5">
        <v>0.62</v>
      </c>
      <c r="E5">
        <v>1.02</v>
      </c>
    </row>
    <row r="6" spans="1:5" x14ac:dyDescent="0.25">
      <c r="A6" t="s">
        <v>10</v>
      </c>
      <c r="B6" t="s">
        <v>49</v>
      </c>
      <c r="C6">
        <v>1.3805970149253699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1.3805970149253699</v>
      </c>
      <c r="D7">
        <v>1.59</v>
      </c>
      <c r="E7">
        <v>0.36</v>
      </c>
    </row>
    <row r="8" spans="1:5" x14ac:dyDescent="0.25">
      <c r="A8" t="s">
        <v>10</v>
      </c>
      <c r="B8" t="s">
        <v>11</v>
      </c>
      <c r="C8">
        <v>1.3805970149253699</v>
      </c>
      <c r="D8">
        <v>0.71</v>
      </c>
      <c r="E8">
        <v>0.93</v>
      </c>
    </row>
    <row r="9" spans="1:5" x14ac:dyDescent="0.25">
      <c r="A9" t="s">
        <v>10</v>
      </c>
      <c r="B9" t="s">
        <v>46</v>
      </c>
      <c r="C9">
        <v>1.3805970149253699</v>
      </c>
      <c r="D9">
        <v>1.06</v>
      </c>
      <c r="E9">
        <v>1.02</v>
      </c>
    </row>
    <row r="10" spans="1:5" x14ac:dyDescent="0.25">
      <c r="A10" t="s">
        <v>10</v>
      </c>
      <c r="B10" t="s">
        <v>240</v>
      </c>
      <c r="C10">
        <v>1.3805970149253699</v>
      </c>
      <c r="D10">
        <v>0.8</v>
      </c>
      <c r="E10">
        <v>0.75</v>
      </c>
    </row>
    <row r="11" spans="1:5" x14ac:dyDescent="0.25">
      <c r="A11" t="s">
        <v>10</v>
      </c>
      <c r="B11" t="s">
        <v>44</v>
      </c>
      <c r="C11">
        <v>1.3805970149253699</v>
      </c>
      <c r="D11">
        <v>0.71</v>
      </c>
      <c r="E11">
        <v>0.75</v>
      </c>
    </row>
    <row r="12" spans="1:5" x14ac:dyDescent="0.25">
      <c r="A12" t="s">
        <v>10</v>
      </c>
      <c r="B12" t="s">
        <v>50</v>
      </c>
      <c r="C12">
        <v>1.3805970149253699</v>
      </c>
      <c r="D12">
        <v>0.89</v>
      </c>
      <c r="E12">
        <v>0.93</v>
      </c>
    </row>
    <row r="13" spans="1:5" x14ac:dyDescent="0.25">
      <c r="A13" t="s">
        <v>10</v>
      </c>
      <c r="B13" t="s">
        <v>45</v>
      </c>
      <c r="C13">
        <v>1.3805970149253699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1.3805970149253699</v>
      </c>
      <c r="D14">
        <v>0.57999999999999996</v>
      </c>
      <c r="E14">
        <v>0.84</v>
      </c>
    </row>
    <row r="15" spans="1:5" x14ac:dyDescent="0.25">
      <c r="A15" t="s">
        <v>10</v>
      </c>
      <c r="B15" t="s">
        <v>247</v>
      </c>
      <c r="C15">
        <v>1.3805970149253699</v>
      </c>
      <c r="D15">
        <v>1.24</v>
      </c>
      <c r="E15">
        <v>1.37</v>
      </c>
    </row>
    <row r="16" spans="1:5" x14ac:dyDescent="0.25">
      <c r="A16" t="s">
        <v>10</v>
      </c>
      <c r="B16" t="s">
        <v>246</v>
      </c>
      <c r="C16">
        <v>1.3805970149253699</v>
      </c>
      <c r="D16">
        <v>0.75</v>
      </c>
      <c r="E16">
        <v>1.1499999999999999</v>
      </c>
    </row>
    <row r="17" spans="1:5" x14ac:dyDescent="0.25">
      <c r="A17" t="s">
        <v>10</v>
      </c>
      <c r="B17" t="s">
        <v>243</v>
      </c>
      <c r="C17">
        <v>1.3805970149253699</v>
      </c>
      <c r="D17">
        <v>0.89</v>
      </c>
      <c r="E17">
        <v>0.84</v>
      </c>
    </row>
    <row r="18" spans="1:5" x14ac:dyDescent="0.25">
      <c r="A18" t="s">
        <v>10</v>
      </c>
      <c r="B18" t="s">
        <v>47</v>
      </c>
      <c r="C18">
        <v>1.3805970149253699</v>
      </c>
      <c r="D18">
        <v>0.84</v>
      </c>
      <c r="E18">
        <v>1.29</v>
      </c>
    </row>
    <row r="19" spans="1:5" x14ac:dyDescent="0.25">
      <c r="A19" t="s">
        <v>10</v>
      </c>
      <c r="B19" t="s">
        <v>48</v>
      </c>
      <c r="C19">
        <v>1.3805970149253699</v>
      </c>
      <c r="D19">
        <v>1.2</v>
      </c>
      <c r="E19">
        <v>1.02</v>
      </c>
    </row>
    <row r="20" spans="1:5" x14ac:dyDescent="0.25">
      <c r="A20" t="s">
        <v>13</v>
      </c>
      <c r="B20" t="s">
        <v>58</v>
      </c>
      <c r="C20">
        <v>1.4232558139534901</v>
      </c>
      <c r="D20">
        <v>0.63</v>
      </c>
      <c r="E20">
        <v>0.89</v>
      </c>
    </row>
    <row r="21" spans="1:5" x14ac:dyDescent="0.25">
      <c r="A21" t="s">
        <v>13</v>
      </c>
      <c r="B21" t="s">
        <v>248</v>
      </c>
      <c r="C21">
        <v>1.4232558139534901</v>
      </c>
      <c r="D21">
        <v>1.31</v>
      </c>
      <c r="E21">
        <v>0.84</v>
      </c>
    </row>
    <row r="22" spans="1:5" x14ac:dyDescent="0.25">
      <c r="A22" t="s">
        <v>13</v>
      </c>
      <c r="B22" t="s">
        <v>56</v>
      </c>
      <c r="C22">
        <v>1.4232558139534901</v>
      </c>
      <c r="D22">
        <v>0.46</v>
      </c>
      <c r="E22">
        <v>1.25</v>
      </c>
    </row>
    <row r="23" spans="1:5" x14ac:dyDescent="0.25">
      <c r="A23" t="s">
        <v>13</v>
      </c>
      <c r="B23" t="s">
        <v>51</v>
      </c>
      <c r="C23">
        <v>1.4232558139534901</v>
      </c>
      <c r="D23">
        <v>1.21</v>
      </c>
      <c r="E23">
        <v>1.01</v>
      </c>
    </row>
    <row r="24" spans="1:5" x14ac:dyDescent="0.25">
      <c r="A24" t="s">
        <v>13</v>
      </c>
      <c r="B24" t="s">
        <v>250</v>
      </c>
      <c r="C24">
        <v>1.4232558139534901</v>
      </c>
      <c r="D24">
        <v>1.31</v>
      </c>
      <c r="E24">
        <v>1.04</v>
      </c>
    </row>
    <row r="25" spans="1:5" x14ac:dyDescent="0.25">
      <c r="A25" t="s">
        <v>13</v>
      </c>
      <c r="B25" t="s">
        <v>53</v>
      </c>
      <c r="C25">
        <v>1.4232558139534901</v>
      </c>
      <c r="D25">
        <v>0.52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1.4232558139534901</v>
      </c>
      <c r="D26">
        <v>0.74</v>
      </c>
      <c r="E26">
        <v>1.03</v>
      </c>
    </row>
    <row r="27" spans="1:5" x14ac:dyDescent="0.25">
      <c r="A27" t="s">
        <v>13</v>
      </c>
      <c r="B27" t="s">
        <v>54</v>
      </c>
      <c r="C27">
        <v>1.4232558139534901</v>
      </c>
      <c r="D27">
        <v>0.78</v>
      </c>
      <c r="E27">
        <v>0.99</v>
      </c>
    </row>
    <row r="28" spans="1:5" x14ac:dyDescent="0.25">
      <c r="A28" t="s">
        <v>13</v>
      </c>
      <c r="B28" t="s">
        <v>55</v>
      </c>
      <c r="C28">
        <v>1.4232558139534901</v>
      </c>
      <c r="D28">
        <v>0.89</v>
      </c>
      <c r="E28">
        <v>1.25</v>
      </c>
    </row>
    <row r="29" spans="1:5" x14ac:dyDescent="0.25">
      <c r="A29" t="s">
        <v>13</v>
      </c>
      <c r="B29" t="s">
        <v>15</v>
      </c>
      <c r="C29">
        <v>1.4232558139534901</v>
      </c>
      <c r="D29">
        <v>0.94</v>
      </c>
      <c r="E29">
        <v>0.47</v>
      </c>
    </row>
    <row r="30" spans="1:5" x14ac:dyDescent="0.25">
      <c r="A30" t="s">
        <v>13</v>
      </c>
      <c r="B30" t="s">
        <v>52</v>
      </c>
      <c r="C30">
        <v>1.4232558139534901</v>
      </c>
      <c r="D30">
        <v>0.68</v>
      </c>
      <c r="E30">
        <v>1.25</v>
      </c>
    </row>
    <row r="31" spans="1:5" x14ac:dyDescent="0.25">
      <c r="A31" t="s">
        <v>13</v>
      </c>
      <c r="B31" t="s">
        <v>62</v>
      </c>
      <c r="C31">
        <v>1.4232558139534901</v>
      </c>
      <c r="D31">
        <v>1.1399999999999999</v>
      </c>
      <c r="E31">
        <v>1.2</v>
      </c>
    </row>
    <row r="32" spans="1:5" x14ac:dyDescent="0.25">
      <c r="A32" t="s">
        <v>13</v>
      </c>
      <c r="B32" t="s">
        <v>60</v>
      </c>
      <c r="C32">
        <v>1.4232558139534901</v>
      </c>
      <c r="D32">
        <v>1.1499999999999999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1.4232558139534901</v>
      </c>
      <c r="D33">
        <v>0.46</v>
      </c>
      <c r="E33">
        <v>1.99</v>
      </c>
    </row>
    <row r="34" spans="1:5" x14ac:dyDescent="0.25">
      <c r="A34" t="s">
        <v>13</v>
      </c>
      <c r="B34" t="s">
        <v>61</v>
      </c>
      <c r="C34">
        <v>1.4232558139534901</v>
      </c>
      <c r="D34">
        <v>1.25</v>
      </c>
      <c r="E34">
        <v>0.96</v>
      </c>
    </row>
    <row r="35" spans="1:5" x14ac:dyDescent="0.25">
      <c r="A35" t="s">
        <v>13</v>
      </c>
      <c r="B35" t="s">
        <v>14</v>
      </c>
      <c r="C35">
        <v>1.4232558139534901</v>
      </c>
      <c r="D35">
        <v>0.73</v>
      </c>
      <c r="E35">
        <v>0.68</v>
      </c>
    </row>
    <row r="36" spans="1:5" x14ac:dyDescent="0.25">
      <c r="A36" t="s">
        <v>13</v>
      </c>
      <c r="B36" t="s">
        <v>57</v>
      </c>
      <c r="C36">
        <v>1.4232558139534901</v>
      </c>
      <c r="D36">
        <v>0.84</v>
      </c>
      <c r="E36">
        <v>0.99</v>
      </c>
    </row>
    <row r="37" spans="1:5" x14ac:dyDescent="0.25">
      <c r="A37" t="s">
        <v>13</v>
      </c>
      <c r="B37" t="s">
        <v>59</v>
      </c>
      <c r="C37">
        <v>1.4232558139534901</v>
      </c>
      <c r="D37">
        <v>0.92</v>
      </c>
      <c r="E37">
        <v>0.63</v>
      </c>
    </row>
    <row r="38" spans="1:5" x14ac:dyDescent="0.25">
      <c r="A38" t="s">
        <v>16</v>
      </c>
      <c r="B38" t="s">
        <v>63</v>
      </c>
      <c r="C38">
        <v>1.2651162790697701</v>
      </c>
      <c r="D38">
        <v>1</v>
      </c>
      <c r="E38">
        <v>0.84</v>
      </c>
    </row>
    <row r="39" spans="1:5" x14ac:dyDescent="0.25">
      <c r="A39" t="s">
        <v>16</v>
      </c>
      <c r="B39" t="s">
        <v>20</v>
      </c>
      <c r="C39">
        <v>1.2651162790697701</v>
      </c>
      <c r="D39">
        <v>0.4</v>
      </c>
      <c r="E39">
        <v>1.43</v>
      </c>
    </row>
    <row r="40" spans="1:5" x14ac:dyDescent="0.25">
      <c r="A40" t="s">
        <v>16</v>
      </c>
      <c r="B40" t="s">
        <v>253</v>
      </c>
      <c r="C40">
        <v>1.2651162790697701</v>
      </c>
      <c r="D40">
        <v>1.2</v>
      </c>
      <c r="E40">
        <v>1.36</v>
      </c>
    </row>
    <row r="41" spans="1:5" x14ac:dyDescent="0.25">
      <c r="A41" t="s">
        <v>16</v>
      </c>
      <c r="B41" t="s">
        <v>65</v>
      </c>
      <c r="C41">
        <v>1.2651162790697701</v>
      </c>
      <c r="D41">
        <v>0.57999999999999996</v>
      </c>
      <c r="E41">
        <v>0.89</v>
      </c>
    </row>
    <row r="42" spans="1:5" x14ac:dyDescent="0.25">
      <c r="A42" t="s">
        <v>16</v>
      </c>
      <c r="B42" t="s">
        <v>66</v>
      </c>
      <c r="C42">
        <v>1.2651162790697701</v>
      </c>
      <c r="D42">
        <v>0.79</v>
      </c>
      <c r="E42">
        <v>1.05</v>
      </c>
    </row>
    <row r="43" spans="1:5" x14ac:dyDescent="0.25">
      <c r="A43" t="s">
        <v>16</v>
      </c>
      <c r="B43" t="s">
        <v>17</v>
      </c>
      <c r="C43">
        <v>1.2651162790697701</v>
      </c>
      <c r="D43">
        <v>1.31</v>
      </c>
      <c r="E43">
        <v>0.73</v>
      </c>
    </row>
    <row r="44" spans="1:5" x14ac:dyDescent="0.25">
      <c r="A44" t="s">
        <v>16</v>
      </c>
      <c r="B44" t="s">
        <v>322</v>
      </c>
      <c r="C44">
        <v>1.2651162790697701</v>
      </c>
      <c r="D44">
        <v>1.1499999999999999</v>
      </c>
      <c r="E44">
        <v>1</v>
      </c>
    </row>
    <row r="45" spans="1:5" x14ac:dyDescent="0.25">
      <c r="A45" t="s">
        <v>16</v>
      </c>
      <c r="B45" t="s">
        <v>67</v>
      </c>
      <c r="C45">
        <v>1.2651162790697701</v>
      </c>
      <c r="D45">
        <v>0.77</v>
      </c>
      <c r="E45">
        <v>0.92</v>
      </c>
    </row>
    <row r="46" spans="1:5" x14ac:dyDescent="0.25">
      <c r="A46" t="s">
        <v>16</v>
      </c>
      <c r="B46" t="s">
        <v>252</v>
      </c>
      <c r="C46">
        <v>1.2651162790697701</v>
      </c>
      <c r="D46">
        <v>0.68</v>
      </c>
      <c r="E46">
        <v>1.1499999999999999</v>
      </c>
    </row>
    <row r="47" spans="1:5" x14ac:dyDescent="0.25">
      <c r="A47" t="s">
        <v>16</v>
      </c>
      <c r="B47" t="s">
        <v>254</v>
      </c>
      <c r="C47">
        <v>1.2651162790697701</v>
      </c>
      <c r="D47">
        <v>1</v>
      </c>
      <c r="E47">
        <v>0.42</v>
      </c>
    </row>
    <row r="48" spans="1:5" x14ac:dyDescent="0.25">
      <c r="A48" t="s">
        <v>16</v>
      </c>
      <c r="B48" t="s">
        <v>255</v>
      </c>
      <c r="C48">
        <v>1.2651162790697701</v>
      </c>
      <c r="D48">
        <v>1.2</v>
      </c>
      <c r="E48">
        <v>0.89</v>
      </c>
    </row>
    <row r="49" spans="1:5" x14ac:dyDescent="0.25">
      <c r="A49" t="s">
        <v>16</v>
      </c>
      <c r="B49" t="s">
        <v>64</v>
      </c>
      <c r="C49">
        <v>1.2651162790697701</v>
      </c>
      <c r="D49">
        <v>0.84</v>
      </c>
      <c r="E49">
        <v>1</v>
      </c>
    </row>
    <row r="50" spans="1:5" x14ac:dyDescent="0.25">
      <c r="A50" t="s">
        <v>16</v>
      </c>
      <c r="B50" t="s">
        <v>323</v>
      </c>
      <c r="C50">
        <v>1.2651162790697701</v>
      </c>
      <c r="D50">
        <v>0.57999999999999996</v>
      </c>
      <c r="E50">
        <v>0.94</v>
      </c>
    </row>
    <row r="51" spans="1:5" x14ac:dyDescent="0.25">
      <c r="A51" t="s">
        <v>16</v>
      </c>
      <c r="B51" t="s">
        <v>18</v>
      </c>
      <c r="C51">
        <v>1.2651162790697701</v>
      </c>
      <c r="D51">
        <v>0.47</v>
      </c>
      <c r="E51">
        <v>0.68</v>
      </c>
    </row>
    <row r="52" spans="1:5" x14ac:dyDescent="0.25">
      <c r="A52" t="s">
        <v>16</v>
      </c>
      <c r="B52" t="s">
        <v>256</v>
      </c>
      <c r="C52">
        <v>1.2651162790697701</v>
      </c>
      <c r="D52">
        <v>0.46</v>
      </c>
      <c r="E52">
        <v>0.86</v>
      </c>
    </row>
    <row r="53" spans="1:5" x14ac:dyDescent="0.25">
      <c r="A53" t="s">
        <v>16</v>
      </c>
      <c r="B53" t="s">
        <v>257</v>
      </c>
      <c r="C53">
        <v>1.2651162790697701</v>
      </c>
      <c r="D53">
        <v>0.42</v>
      </c>
      <c r="E53">
        <v>1.41</v>
      </c>
    </row>
    <row r="54" spans="1:5" x14ac:dyDescent="0.25">
      <c r="A54" t="s">
        <v>16</v>
      </c>
      <c r="B54" t="s">
        <v>68</v>
      </c>
      <c r="C54">
        <v>1.2651162790697701</v>
      </c>
      <c r="D54">
        <v>0.94</v>
      </c>
      <c r="E54">
        <v>1.05</v>
      </c>
    </row>
    <row r="55" spans="1:5" x14ac:dyDescent="0.25">
      <c r="A55" t="s">
        <v>16</v>
      </c>
      <c r="B55" t="s">
        <v>19</v>
      </c>
      <c r="C55">
        <v>1.2651162790697701</v>
      </c>
      <c r="D55">
        <v>0.47</v>
      </c>
      <c r="E55">
        <v>1.41</v>
      </c>
    </row>
    <row r="56" spans="1:5" x14ac:dyDescent="0.25">
      <c r="A56" t="s">
        <v>69</v>
      </c>
      <c r="B56" t="s">
        <v>324</v>
      </c>
      <c r="C56">
        <v>1.2909090909090899</v>
      </c>
      <c r="D56">
        <v>1.03</v>
      </c>
      <c r="E56">
        <v>0.76</v>
      </c>
    </row>
    <row r="57" spans="1:5" x14ac:dyDescent="0.25">
      <c r="A57" t="s">
        <v>69</v>
      </c>
      <c r="B57" t="s">
        <v>351</v>
      </c>
      <c r="C57">
        <v>1.2909090909090899</v>
      </c>
      <c r="D57">
        <v>0.98</v>
      </c>
      <c r="E57">
        <v>0.6</v>
      </c>
    </row>
    <row r="58" spans="1:5" x14ac:dyDescent="0.25">
      <c r="A58" t="s">
        <v>69</v>
      </c>
      <c r="B58" t="s">
        <v>73</v>
      </c>
      <c r="C58">
        <v>1.2909090909090899</v>
      </c>
      <c r="D58">
        <v>0.82</v>
      </c>
      <c r="E58">
        <v>0.94</v>
      </c>
    </row>
    <row r="59" spans="1:5" x14ac:dyDescent="0.25">
      <c r="A59" t="s">
        <v>69</v>
      </c>
      <c r="B59" t="s">
        <v>75</v>
      </c>
      <c r="C59">
        <v>1.2909090909090899</v>
      </c>
      <c r="D59">
        <v>0.47</v>
      </c>
      <c r="E59">
        <v>1.17</v>
      </c>
    </row>
    <row r="60" spans="1:5" x14ac:dyDescent="0.25">
      <c r="A60" t="s">
        <v>69</v>
      </c>
      <c r="B60" t="s">
        <v>77</v>
      </c>
      <c r="C60">
        <v>1.2909090909090899</v>
      </c>
      <c r="D60">
        <v>1.03</v>
      </c>
      <c r="E60">
        <v>0.76</v>
      </c>
    </row>
    <row r="61" spans="1:5" x14ac:dyDescent="0.25">
      <c r="A61" t="s">
        <v>69</v>
      </c>
      <c r="B61" t="s">
        <v>263</v>
      </c>
      <c r="C61">
        <v>1.2909090909090899</v>
      </c>
      <c r="D61">
        <v>0.87</v>
      </c>
      <c r="E61">
        <v>1.41</v>
      </c>
    </row>
    <row r="62" spans="1:5" x14ac:dyDescent="0.25">
      <c r="A62" t="s">
        <v>69</v>
      </c>
      <c r="B62" t="s">
        <v>381</v>
      </c>
      <c r="C62">
        <v>1.2909090909090899</v>
      </c>
      <c r="D62">
        <v>1.1399999999999999</v>
      </c>
      <c r="E62">
        <v>0.82</v>
      </c>
    </row>
    <row r="63" spans="1:5" x14ac:dyDescent="0.25">
      <c r="A63" t="s">
        <v>69</v>
      </c>
      <c r="B63" t="s">
        <v>76</v>
      </c>
      <c r="C63">
        <v>1.2909090909090899</v>
      </c>
      <c r="D63">
        <v>0.76</v>
      </c>
      <c r="E63">
        <v>0.82</v>
      </c>
    </row>
    <row r="64" spans="1:5" x14ac:dyDescent="0.25">
      <c r="A64" t="s">
        <v>69</v>
      </c>
      <c r="B64" t="s">
        <v>72</v>
      </c>
      <c r="C64">
        <v>1.2909090909090899</v>
      </c>
      <c r="D64">
        <v>1.31</v>
      </c>
      <c r="E64">
        <v>1.58</v>
      </c>
    </row>
    <row r="65" spans="1:5" x14ac:dyDescent="0.25">
      <c r="A65" t="s">
        <v>69</v>
      </c>
      <c r="B65" t="s">
        <v>78</v>
      </c>
      <c r="C65">
        <v>1.2909090909090899</v>
      </c>
      <c r="D65">
        <v>1.42</v>
      </c>
      <c r="E65">
        <v>0.66</v>
      </c>
    </row>
    <row r="66" spans="1:5" x14ac:dyDescent="0.25">
      <c r="A66" t="s">
        <v>69</v>
      </c>
      <c r="B66" t="s">
        <v>260</v>
      </c>
      <c r="C66">
        <v>1.2909090909090899</v>
      </c>
      <c r="D66">
        <v>1.46</v>
      </c>
      <c r="E66">
        <v>1.05</v>
      </c>
    </row>
    <row r="67" spans="1:5" x14ac:dyDescent="0.25">
      <c r="A67" t="s">
        <v>69</v>
      </c>
      <c r="B67" t="s">
        <v>262</v>
      </c>
      <c r="C67">
        <v>1.2909090909090899</v>
      </c>
      <c r="D67">
        <v>1.46</v>
      </c>
      <c r="E67">
        <v>0.47</v>
      </c>
    </row>
    <row r="68" spans="1:5" x14ac:dyDescent="0.25">
      <c r="A68" t="s">
        <v>69</v>
      </c>
      <c r="B68" t="s">
        <v>261</v>
      </c>
      <c r="C68">
        <v>1.2909090909090899</v>
      </c>
      <c r="D68">
        <v>1.37</v>
      </c>
      <c r="E68">
        <v>0.66</v>
      </c>
    </row>
    <row r="69" spans="1:5" x14ac:dyDescent="0.25">
      <c r="A69" t="s">
        <v>69</v>
      </c>
      <c r="B69" t="s">
        <v>325</v>
      </c>
      <c r="C69">
        <v>1.2909090909090899</v>
      </c>
      <c r="D69">
        <v>0.6</v>
      </c>
      <c r="E69">
        <v>1.2</v>
      </c>
    </row>
    <row r="70" spans="1:5" x14ac:dyDescent="0.25">
      <c r="A70" t="s">
        <v>69</v>
      </c>
      <c r="B70" t="s">
        <v>258</v>
      </c>
      <c r="C70">
        <v>1.2909090909090899</v>
      </c>
      <c r="D70">
        <v>0.35</v>
      </c>
      <c r="E70">
        <v>1.35</v>
      </c>
    </row>
    <row r="71" spans="1:5" x14ac:dyDescent="0.25">
      <c r="A71" t="s">
        <v>69</v>
      </c>
      <c r="B71" t="s">
        <v>79</v>
      </c>
      <c r="C71">
        <v>1.2909090909090899</v>
      </c>
      <c r="D71">
        <v>0.87</v>
      </c>
      <c r="E71">
        <v>1.52</v>
      </c>
    </row>
    <row r="72" spans="1:5" x14ac:dyDescent="0.25">
      <c r="A72" t="s">
        <v>69</v>
      </c>
      <c r="B72" t="s">
        <v>259</v>
      </c>
      <c r="C72">
        <v>1.2909090909090899</v>
      </c>
      <c r="D72">
        <v>1.23</v>
      </c>
      <c r="E72">
        <v>0.82</v>
      </c>
    </row>
    <row r="73" spans="1:5" x14ac:dyDescent="0.25">
      <c r="A73" t="s">
        <v>69</v>
      </c>
      <c r="B73" t="s">
        <v>71</v>
      </c>
      <c r="C73">
        <v>1.2909090909090899</v>
      </c>
      <c r="D73">
        <v>0.64</v>
      </c>
      <c r="E73">
        <v>1.35</v>
      </c>
    </row>
    <row r="74" spans="1:5" x14ac:dyDescent="0.25">
      <c r="A74" t="s">
        <v>69</v>
      </c>
      <c r="B74" t="s">
        <v>74</v>
      </c>
      <c r="C74">
        <v>1.2909090909090899</v>
      </c>
      <c r="D74">
        <v>1.1100000000000001</v>
      </c>
      <c r="E74">
        <v>0.94</v>
      </c>
    </row>
    <row r="75" spans="1:5" x14ac:dyDescent="0.25">
      <c r="A75" t="s">
        <v>69</v>
      </c>
      <c r="B75" t="s">
        <v>70</v>
      </c>
      <c r="C75">
        <v>1.2909090909090899</v>
      </c>
      <c r="D75">
        <v>0.66</v>
      </c>
      <c r="E75">
        <v>1.17</v>
      </c>
    </row>
    <row r="76" spans="1:5" x14ac:dyDescent="0.25">
      <c r="A76" t="s">
        <v>80</v>
      </c>
      <c r="B76" t="s">
        <v>97</v>
      </c>
      <c r="C76">
        <v>1.0193704600484299</v>
      </c>
      <c r="D76">
        <v>0.91</v>
      </c>
      <c r="E76">
        <v>0.96</v>
      </c>
    </row>
    <row r="77" spans="1:5" x14ac:dyDescent="0.25">
      <c r="A77" t="s">
        <v>80</v>
      </c>
      <c r="B77" t="s">
        <v>82</v>
      </c>
      <c r="C77">
        <v>1.0193704600484299</v>
      </c>
      <c r="D77">
        <v>0.63</v>
      </c>
      <c r="E77">
        <v>0.68</v>
      </c>
    </row>
    <row r="78" spans="1:5" x14ac:dyDescent="0.25">
      <c r="A78" t="s">
        <v>80</v>
      </c>
      <c r="B78" t="s">
        <v>83</v>
      </c>
      <c r="C78">
        <v>1.0193704600484299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1.0193704600484299</v>
      </c>
      <c r="D79">
        <v>1</v>
      </c>
      <c r="E79">
        <v>0.81</v>
      </c>
    </row>
    <row r="80" spans="1:5" x14ac:dyDescent="0.25">
      <c r="A80" t="s">
        <v>80</v>
      </c>
      <c r="B80" t="s">
        <v>359</v>
      </c>
      <c r="C80">
        <v>1.0193704600484299</v>
      </c>
      <c r="D80">
        <v>1.29</v>
      </c>
      <c r="E80">
        <v>0.86</v>
      </c>
    </row>
    <row r="81" spans="1:5" x14ac:dyDescent="0.25">
      <c r="A81" t="s">
        <v>80</v>
      </c>
      <c r="B81" t="s">
        <v>87</v>
      </c>
      <c r="C81">
        <v>1.0193704600484299</v>
      </c>
      <c r="D81">
        <v>1.01</v>
      </c>
      <c r="E81">
        <v>1.34</v>
      </c>
    </row>
    <row r="82" spans="1:5" x14ac:dyDescent="0.25">
      <c r="A82" t="s">
        <v>80</v>
      </c>
      <c r="B82" t="s">
        <v>89</v>
      </c>
      <c r="C82">
        <v>1.0193704600484299</v>
      </c>
      <c r="D82">
        <v>1</v>
      </c>
      <c r="E82">
        <v>0.72</v>
      </c>
    </row>
    <row r="83" spans="1:5" x14ac:dyDescent="0.25">
      <c r="A83" t="s">
        <v>80</v>
      </c>
      <c r="B83" t="s">
        <v>369</v>
      </c>
      <c r="C83">
        <v>1.0193704600484299</v>
      </c>
      <c r="D83">
        <v>0.62</v>
      </c>
      <c r="E83">
        <v>1.29</v>
      </c>
    </row>
    <row r="84" spans="1:5" x14ac:dyDescent="0.25">
      <c r="A84" t="s">
        <v>80</v>
      </c>
      <c r="B84" t="s">
        <v>91</v>
      </c>
      <c r="C84">
        <v>1.0193704600484299</v>
      </c>
      <c r="D84">
        <v>0.62</v>
      </c>
      <c r="E84">
        <v>1.01</v>
      </c>
    </row>
    <row r="85" spans="1:5" x14ac:dyDescent="0.25">
      <c r="A85" t="s">
        <v>80</v>
      </c>
      <c r="B85" t="s">
        <v>96</v>
      </c>
      <c r="C85">
        <v>1.0193704600484299</v>
      </c>
      <c r="D85">
        <v>0.67</v>
      </c>
      <c r="E85">
        <v>1.58</v>
      </c>
    </row>
    <row r="86" spans="1:5" x14ac:dyDescent="0.25">
      <c r="A86" t="s">
        <v>80</v>
      </c>
      <c r="B86" t="s">
        <v>86</v>
      </c>
      <c r="C86">
        <v>1.0193704600484299</v>
      </c>
      <c r="D86">
        <v>0.36</v>
      </c>
      <c r="E86">
        <v>0.95</v>
      </c>
    </row>
    <row r="87" spans="1:5" x14ac:dyDescent="0.25">
      <c r="A87" t="s">
        <v>80</v>
      </c>
      <c r="B87" t="s">
        <v>81</v>
      </c>
      <c r="C87">
        <v>1.0193704600484299</v>
      </c>
      <c r="D87">
        <v>0.95</v>
      </c>
      <c r="E87">
        <v>0.91</v>
      </c>
    </row>
    <row r="88" spans="1:5" x14ac:dyDescent="0.25">
      <c r="A88" t="s">
        <v>80</v>
      </c>
      <c r="B88" t="s">
        <v>94</v>
      </c>
      <c r="C88">
        <v>1.0193704600484299</v>
      </c>
      <c r="D88">
        <v>0.81</v>
      </c>
      <c r="E88">
        <v>0.81</v>
      </c>
    </row>
    <row r="89" spans="1:5" x14ac:dyDescent="0.25">
      <c r="A89" t="s">
        <v>80</v>
      </c>
      <c r="B89" t="s">
        <v>90</v>
      </c>
      <c r="C89">
        <v>1.0193704600484299</v>
      </c>
      <c r="D89">
        <v>1.2</v>
      </c>
      <c r="E89">
        <v>0.77</v>
      </c>
    </row>
    <row r="90" spans="1:5" x14ac:dyDescent="0.25">
      <c r="A90" t="s">
        <v>80</v>
      </c>
      <c r="B90" t="s">
        <v>93</v>
      </c>
      <c r="C90">
        <v>1.0193704600484299</v>
      </c>
      <c r="D90">
        <v>0.59</v>
      </c>
      <c r="E90">
        <v>0.86</v>
      </c>
    </row>
    <row r="91" spans="1:5" x14ac:dyDescent="0.25">
      <c r="A91" t="s">
        <v>80</v>
      </c>
      <c r="B91" t="s">
        <v>88</v>
      </c>
      <c r="C91">
        <v>1.0193704600484299</v>
      </c>
      <c r="D91">
        <v>1.1499999999999999</v>
      </c>
      <c r="E91">
        <v>1.34</v>
      </c>
    </row>
    <row r="92" spans="1:5" x14ac:dyDescent="0.25">
      <c r="A92" t="s">
        <v>80</v>
      </c>
      <c r="B92" t="s">
        <v>410</v>
      </c>
      <c r="C92">
        <v>1.0193704600484299</v>
      </c>
      <c r="D92">
        <v>0.81</v>
      </c>
      <c r="E92">
        <v>0.96</v>
      </c>
    </row>
    <row r="93" spans="1:5" x14ac:dyDescent="0.25">
      <c r="A93" t="s">
        <v>80</v>
      </c>
      <c r="B93" t="s">
        <v>412</v>
      </c>
      <c r="C93">
        <v>1.0193704600484299</v>
      </c>
      <c r="D93">
        <v>1.01</v>
      </c>
      <c r="E93">
        <v>0.81</v>
      </c>
    </row>
    <row r="94" spans="1:5" x14ac:dyDescent="0.25">
      <c r="A94" t="s">
        <v>80</v>
      </c>
      <c r="B94" t="s">
        <v>92</v>
      </c>
      <c r="C94">
        <v>1.0193704600484299</v>
      </c>
      <c r="D94">
        <v>0.76</v>
      </c>
      <c r="E94">
        <v>1.07</v>
      </c>
    </row>
    <row r="95" spans="1:5" x14ac:dyDescent="0.25">
      <c r="A95" t="s">
        <v>80</v>
      </c>
      <c r="B95" t="s">
        <v>416</v>
      </c>
      <c r="C95">
        <v>1.0193704600484299</v>
      </c>
      <c r="D95">
        <v>0.5</v>
      </c>
      <c r="E95">
        <v>1.45</v>
      </c>
    </row>
    <row r="96" spans="1:5" x14ac:dyDescent="0.25">
      <c r="A96" t="s">
        <v>80</v>
      </c>
      <c r="B96" t="s">
        <v>84</v>
      </c>
      <c r="C96">
        <v>1.0193704600484299</v>
      </c>
      <c r="D96">
        <v>0.77</v>
      </c>
      <c r="E96">
        <v>0.86</v>
      </c>
    </row>
    <row r="97" spans="1:5" x14ac:dyDescent="0.25">
      <c r="A97" t="s">
        <v>80</v>
      </c>
      <c r="B97" t="s">
        <v>98</v>
      </c>
      <c r="C97">
        <v>1.0193704600484299</v>
      </c>
      <c r="D97">
        <v>1.0900000000000001</v>
      </c>
      <c r="E97">
        <v>0.76</v>
      </c>
    </row>
    <row r="98" spans="1:5" x14ac:dyDescent="0.25">
      <c r="A98" t="s">
        <v>80</v>
      </c>
      <c r="B98" t="s">
        <v>95</v>
      </c>
      <c r="C98">
        <v>1.0193704600484299</v>
      </c>
      <c r="D98">
        <v>0.53</v>
      </c>
      <c r="E98">
        <v>0.57999999999999996</v>
      </c>
    </row>
    <row r="99" spans="1:5" x14ac:dyDescent="0.25">
      <c r="A99" t="s">
        <v>80</v>
      </c>
      <c r="B99" t="s">
        <v>435</v>
      </c>
      <c r="C99">
        <v>1.0193704600484299</v>
      </c>
      <c r="D99">
        <v>0.62</v>
      </c>
      <c r="E99">
        <v>1.73</v>
      </c>
    </row>
    <row r="100" spans="1:5" x14ac:dyDescent="0.25">
      <c r="A100" t="s">
        <v>99</v>
      </c>
      <c r="B100" t="s">
        <v>100</v>
      </c>
      <c r="C100">
        <v>1.2682291666666701</v>
      </c>
      <c r="D100">
        <v>0.7</v>
      </c>
      <c r="E100">
        <v>1.19</v>
      </c>
    </row>
    <row r="101" spans="1:5" x14ac:dyDescent="0.25">
      <c r="A101" t="s">
        <v>99</v>
      </c>
      <c r="B101" t="s">
        <v>102</v>
      </c>
      <c r="C101">
        <v>1.2682291666666701</v>
      </c>
      <c r="D101">
        <v>1.08</v>
      </c>
      <c r="E101">
        <v>1.03</v>
      </c>
    </row>
    <row r="102" spans="1:5" x14ac:dyDescent="0.25">
      <c r="A102" t="s">
        <v>99</v>
      </c>
      <c r="B102" t="s">
        <v>111</v>
      </c>
      <c r="C102">
        <v>1.2682291666666701</v>
      </c>
      <c r="D102">
        <v>0.88</v>
      </c>
      <c r="E102">
        <v>0.74</v>
      </c>
    </row>
    <row r="103" spans="1:5" x14ac:dyDescent="0.25">
      <c r="A103" t="s">
        <v>99</v>
      </c>
      <c r="B103" t="s">
        <v>104</v>
      </c>
      <c r="C103">
        <v>1.2682291666666701</v>
      </c>
      <c r="D103">
        <v>0.56000000000000005</v>
      </c>
      <c r="E103">
        <v>1.22</v>
      </c>
    </row>
    <row r="104" spans="1:5" x14ac:dyDescent="0.25">
      <c r="A104" t="s">
        <v>99</v>
      </c>
      <c r="B104" t="s">
        <v>106</v>
      </c>
      <c r="C104">
        <v>1.2682291666666701</v>
      </c>
      <c r="D104">
        <v>0.89</v>
      </c>
      <c r="E104">
        <v>1.18</v>
      </c>
    </row>
    <row r="105" spans="1:5" x14ac:dyDescent="0.25">
      <c r="A105" t="s">
        <v>99</v>
      </c>
      <c r="B105" t="s">
        <v>105</v>
      </c>
      <c r="C105">
        <v>1.2682291666666701</v>
      </c>
      <c r="D105">
        <v>0.9</v>
      </c>
      <c r="E105">
        <v>0.62</v>
      </c>
    </row>
    <row r="106" spans="1:5" x14ac:dyDescent="0.25">
      <c r="A106" t="s">
        <v>99</v>
      </c>
      <c r="B106" t="s">
        <v>117</v>
      </c>
      <c r="C106">
        <v>1.2682291666666701</v>
      </c>
      <c r="D106">
        <v>0.7</v>
      </c>
      <c r="E106">
        <v>1.17</v>
      </c>
    </row>
    <row r="107" spans="1:5" x14ac:dyDescent="0.25">
      <c r="A107" t="s">
        <v>99</v>
      </c>
      <c r="B107" t="s">
        <v>121</v>
      </c>
      <c r="C107">
        <v>1.2682291666666701</v>
      </c>
      <c r="D107">
        <v>1.08</v>
      </c>
      <c r="E107">
        <v>1.08</v>
      </c>
    </row>
    <row r="108" spans="1:5" x14ac:dyDescent="0.25">
      <c r="A108" t="s">
        <v>99</v>
      </c>
      <c r="B108" t="s">
        <v>108</v>
      </c>
      <c r="C108">
        <v>1.2682291666666701</v>
      </c>
      <c r="D108">
        <v>0.74</v>
      </c>
      <c r="E108">
        <v>0.83</v>
      </c>
    </row>
    <row r="109" spans="1:5" x14ac:dyDescent="0.25">
      <c r="A109" t="s">
        <v>99</v>
      </c>
      <c r="B109" t="s">
        <v>103</v>
      </c>
      <c r="C109">
        <v>1.2682291666666701</v>
      </c>
      <c r="D109">
        <v>0.98</v>
      </c>
      <c r="E109">
        <v>0.94</v>
      </c>
    </row>
    <row r="110" spans="1:5" x14ac:dyDescent="0.25">
      <c r="A110" t="s">
        <v>99</v>
      </c>
      <c r="B110" t="s">
        <v>110</v>
      </c>
      <c r="C110">
        <v>1.2682291666666701</v>
      </c>
      <c r="D110">
        <v>1.61</v>
      </c>
      <c r="E110">
        <v>0.83</v>
      </c>
    </row>
    <row r="111" spans="1:5" x14ac:dyDescent="0.25">
      <c r="A111" t="s">
        <v>99</v>
      </c>
      <c r="B111" t="s">
        <v>107</v>
      </c>
      <c r="C111">
        <v>1.2682291666666701</v>
      </c>
      <c r="D111">
        <v>0.95</v>
      </c>
      <c r="E111">
        <v>0.9</v>
      </c>
    </row>
    <row r="112" spans="1:5" x14ac:dyDescent="0.25">
      <c r="A112" t="s">
        <v>99</v>
      </c>
      <c r="B112" t="s">
        <v>395</v>
      </c>
      <c r="C112">
        <v>1.2682291666666701</v>
      </c>
      <c r="D112">
        <v>1.18</v>
      </c>
      <c r="E112">
        <v>0.49</v>
      </c>
    </row>
    <row r="113" spans="1:5" x14ac:dyDescent="0.25">
      <c r="A113" t="s">
        <v>99</v>
      </c>
      <c r="B113" t="s">
        <v>115</v>
      </c>
      <c r="C113">
        <v>1.2682291666666701</v>
      </c>
      <c r="D113">
        <v>0.94</v>
      </c>
      <c r="E113">
        <v>1.1499999999999999</v>
      </c>
    </row>
    <row r="114" spans="1:5" x14ac:dyDescent="0.25">
      <c r="A114" t="s">
        <v>99</v>
      </c>
      <c r="B114" t="s">
        <v>112</v>
      </c>
      <c r="C114">
        <v>1.2682291666666701</v>
      </c>
      <c r="D114">
        <v>0.74</v>
      </c>
      <c r="E114">
        <v>1.34</v>
      </c>
    </row>
    <row r="115" spans="1:5" x14ac:dyDescent="0.25">
      <c r="A115" t="s">
        <v>99</v>
      </c>
      <c r="B115" t="s">
        <v>113</v>
      </c>
      <c r="C115">
        <v>1.2682291666666701</v>
      </c>
      <c r="D115">
        <v>1.1499999999999999</v>
      </c>
      <c r="E115">
        <v>1.1100000000000001</v>
      </c>
    </row>
    <row r="116" spans="1:5" x14ac:dyDescent="0.25">
      <c r="A116" t="s">
        <v>99</v>
      </c>
      <c r="B116" t="s">
        <v>114</v>
      </c>
      <c r="C116">
        <v>1.2682291666666701</v>
      </c>
      <c r="D116">
        <v>0.78</v>
      </c>
      <c r="E116">
        <v>0.74</v>
      </c>
    </row>
    <row r="117" spans="1:5" x14ac:dyDescent="0.25">
      <c r="A117" t="s">
        <v>99</v>
      </c>
      <c r="B117" t="s">
        <v>116</v>
      </c>
      <c r="C117">
        <v>1.2682291666666701</v>
      </c>
      <c r="D117">
        <v>0.78</v>
      </c>
      <c r="E117">
        <v>1.29</v>
      </c>
    </row>
    <row r="118" spans="1:5" x14ac:dyDescent="0.25">
      <c r="A118" t="s">
        <v>99</v>
      </c>
      <c r="B118" t="s">
        <v>109</v>
      </c>
      <c r="C118">
        <v>1.2682291666666701</v>
      </c>
      <c r="D118">
        <v>1.28</v>
      </c>
      <c r="E118">
        <v>0.84</v>
      </c>
    </row>
    <row r="119" spans="1:5" x14ac:dyDescent="0.25">
      <c r="A119" t="s">
        <v>99</v>
      </c>
      <c r="B119" t="s">
        <v>118</v>
      </c>
      <c r="C119">
        <v>1.2682291666666701</v>
      </c>
      <c r="D119">
        <v>1.04</v>
      </c>
      <c r="E119">
        <v>1.22</v>
      </c>
    </row>
    <row r="120" spans="1:5" x14ac:dyDescent="0.25">
      <c r="A120" t="s">
        <v>99</v>
      </c>
      <c r="B120" t="s">
        <v>417</v>
      </c>
      <c r="C120">
        <v>1.2682291666666701</v>
      </c>
      <c r="D120">
        <v>0.64</v>
      </c>
      <c r="E120">
        <v>0.79</v>
      </c>
    </row>
    <row r="121" spans="1:5" x14ac:dyDescent="0.25">
      <c r="A121" t="s">
        <v>99</v>
      </c>
      <c r="B121" t="s">
        <v>101</v>
      </c>
      <c r="C121">
        <v>1.2682291666666701</v>
      </c>
      <c r="D121">
        <v>1.28</v>
      </c>
      <c r="E121">
        <v>0.49</v>
      </c>
    </row>
    <row r="122" spans="1:5" x14ac:dyDescent="0.25">
      <c r="A122" t="s">
        <v>99</v>
      </c>
      <c r="B122" t="s">
        <v>120</v>
      </c>
      <c r="C122">
        <v>1.2682291666666701</v>
      </c>
      <c r="D122">
        <v>0.92</v>
      </c>
      <c r="E122">
        <v>1.62</v>
      </c>
    </row>
    <row r="123" spans="1:5" x14ac:dyDescent="0.25">
      <c r="A123" t="s">
        <v>99</v>
      </c>
      <c r="B123" t="s">
        <v>119</v>
      </c>
      <c r="C123">
        <v>1.2682291666666701</v>
      </c>
      <c r="D123">
        <v>0.78</v>
      </c>
      <c r="E123">
        <v>1.1499999999999999</v>
      </c>
    </row>
    <row r="124" spans="1:5" x14ac:dyDescent="0.25">
      <c r="A124" t="s">
        <v>122</v>
      </c>
      <c r="B124" t="s">
        <v>123</v>
      </c>
      <c r="C124">
        <v>1.1328125</v>
      </c>
      <c r="D124">
        <v>0.66</v>
      </c>
      <c r="E124">
        <v>1.02</v>
      </c>
    </row>
    <row r="125" spans="1:5" x14ac:dyDescent="0.25">
      <c r="A125" t="s">
        <v>122</v>
      </c>
      <c r="B125" t="s">
        <v>125</v>
      </c>
      <c r="C125">
        <v>1.1328125</v>
      </c>
      <c r="D125">
        <v>1.1000000000000001</v>
      </c>
      <c r="E125">
        <v>1.1000000000000001</v>
      </c>
    </row>
    <row r="126" spans="1:5" x14ac:dyDescent="0.25">
      <c r="A126" t="s">
        <v>122</v>
      </c>
      <c r="B126" t="s">
        <v>127</v>
      </c>
      <c r="C126">
        <v>1.1328125</v>
      </c>
      <c r="D126">
        <v>0.97</v>
      </c>
      <c r="E126">
        <v>0.97</v>
      </c>
    </row>
    <row r="127" spans="1:5" x14ac:dyDescent="0.25">
      <c r="A127" t="s">
        <v>122</v>
      </c>
      <c r="B127" t="s">
        <v>130</v>
      </c>
      <c r="C127">
        <v>1.1328125</v>
      </c>
      <c r="D127">
        <v>1.24</v>
      </c>
      <c r="E127">
        <v>0.76</v>
      </c>
    </row>
    <row r="128" spans="1:5" x14ac:dyDescent="0.25">
      <c r="A128" t="s">
        <v>122</v>
      </c>
      <c r="B128" t="s">
        <v>362</v>
      </c>
      <c r="C128">
        <v>1.1328125</v>
      </c>
      <c r="D128">
        <v>0.61</v>
      </c>
      <c r="E128">
        <v>0.82</v>
      </c>
    </row>
    <row r="129" spans="1:5" x14ac:dyDescent="0.25">
      <c r="A129" t="s">
        <v>122</v>
      </c>
      <c r="B129" t="s">
        <v>126</v>
      </c>
      <c r="C129">
        <v>1.1328125</v>
      </c>
      <c r="D129">
        <v>0.96</v>
      </c>
      <c r="E129">
        <v>0.53</v>
      </c>
    </row>
    <row r="130" spans="1:5" x14ac:dyDescent="0.25">
      <c r="A130" t="s">
        <v>122</v>
      </c>
      <c r="B130" t="s">
        <v>129</v>
      </c>
      <c r="C130">
        <v>1.1328125</v>
      </c>
      <c r="D130">
        <v>0.48</v>
      </c>
      <c r="E130">
        <v>1.24</v>
      </c>
    </row>
    <row r="131" spans="1:5" x14ac:dyDescent="0.25">
      <c r="A131" t="s">
        <v>122</v>
      </c>
      <c r="B131" t="s">
        <v>128</v>
      </c>
      <c r="C131">
        <v>1.1328125</v>
      </c>
      <c r="D131">
        <v>0.91</v>
      </c>
      <c r="E131">
        <v>1.2</v>
      </c>
    </row>
    <row r="132" spans="1:5" x14ac:dyDescent="0.25">
      <c r="A132" t="s">
        <v>122</v>
      </c>
      <c r="B132" t="s">
        <v>136</v>
      </c>
      <c r="C132">
        <v>1.1328125</v>
      </c>
      <c r="D132">
        <v>1.1200000000000001</v>
      </c>
      <c r="E132">
        <v>1.07</v>
      </c>
    </row>
    <row r="133" spans="1:5" x14ac:dyDescent="0.25">
      <c r="A133" t="s">
        <v>122</v>
      </c>
      <c r="B133" t="s">
        <v>131</v>
      </c>
      <c r="C133">
        <v>1.1328125</v>
      </c>
      <c r="D133">
        <v>1.03</v>
      </c>
      <c r="E133">
        <v>0.76</v>
      </c>
    </row>
    <row r="134" spans="1:5" x14ac:dyDescent="0.25">
      <c r="A134" t="s">
        <v>122</v>
      </c>
      <c r="B134" t="s">
        <v>133</v>
      </c>
      <c r="C134">
        <v>1.1328125</v>
      </c>
      <c r="D134">
        <v>0.56000000000000005</v>
      </c>
      <c r="E134">
        <v>1.38</v>
      </c>
    </row>
    <row r="135" spans="1:5" x14ac:dyDescent="0.25">
      <c r="A135" t="s">
        <v>122</v>
      </c>
      <c r="B135" t="s">
        <v>135</v>
      </c>
      <c r="C135">
        <v>1.1328125</v>
      </c>
      <c r="D135">
        <v>1.02</v>
      </c>
      <c r="E135">
        <v>0.98</v>
      </c>
    </row>
    <row r="136" spans="1:5" x14ac:dyDescent="0.25">
      <c r="A136" t="s">
        <v>122</v>
      </c>
      <c r="B136" t="s">
        <v>137</v>
      </c>
      <c r="C136">
        <v>1.1328125</v>
      </c>
      <c r="D136">
        <v>0.67</v>
      </c>
      <c r="E136">
        <v>1.05</v>
      </c>
    </row>
    <row r="137" spans="1:5" x14ac:dyDescent="0.25">
      <c r="A137" t="s">
        <v>122</v>
      </c>
      <c r="B137" t="s">
        <v>401</v>
      </c>
      <c r="C137">
        <v>1.1328125</v>
      </c>
      <c r="D137">
        <v>0.85</v>
      </c>
      <c r="E137">
        <v>0.9</v>
      </c>
    </row>
    <row r="138" spans="1:5" x14ac:dyDescent="0.25">
      <c r="A138" t="s">
        <v>122</v>
      </c>
      <c r="B138" t="s">
        <v>138</v>
      </c>
      <c r="C138">
        <v>1.1328125</v>
      </c>
      <c r="D138">
        <v>0.99</v>
      </c>
      <c r="E138">
        <v>1.17</v>
      </c>
    </row>
    <row r="139" spans="1:5" x14ac:dyDescent="0.25">
      <c r="A139" t="s">
        <v>122</v>
      </c>
      <c r="B139" t="s">
        <v>139</v>
      </c>
      <c r="C139">
        <v>1.1328125</v>
      </c>
      <c r="D139">
        <v>1.03</v>
      </c>
      <c r="E139">
        <v>0.81</v>
      </c>
    </row>
    <row r="140" spans="1:5" x14ac:dyDescent="0.25">
      <c r="A140" t="s">
        <v>122</v>
      </c>
      <c r="B140" t="s">
        <v>144</v>
      </c>
      <c r="C140">
        <v>1.1328125</v>
      </c>
      <c r="D140">
        <v>1.43</v>
      </c>
      <c r="E140">
        <v>1.38</v>
      </c>
    </row>
    <row r="141" spans="1:5" x14ac:dyDescent="0.25">
      <c r="A141" t="s">
        <v>122</v>
      </c>
      <c r="B141" t="s">
        <v>132</v>
      </c>
      <c r="C141">
        <v>1.1328125</v>
      </c>
      <c r="D141">
        <v>0.99</v>
      </c>
      <c r="E141">
        <v>1.35</v>
      </c>
    </row>
    <row r="142" spans="1:5" x14ac:dyDescent="0.25">
      <c r="A142" t="s">
        <v>122</v>
      </c>
      <c r="B142" t="s">
        <v>140</v>
      </c>
      <c r="C142">
        <v>1.1328125</v>
      </c>
      <c r="D142">
        <v>0.66</v>
      </c>
      <c r="E142">
        <v>0.71</v>
      </c>
    </row>
    <row r="143" spans="1:5" x14ac:dyDescent="0.25">
      <c r="A143" t="s">
        <v>122</v>
      </c>
      <c r="B143" t="s">
        <v>124</v>
      </c>
      <c r="C143">
        <v>1.1328125</v>
      </c>
      <c r="D143">
        <v>0.72</v>
      </c>
      <c r="E143">
        <v>0.91</v>
      </c>
    </row>
    <row r="144" spans="1:5" x14ac:dyDescent="0.25">
      <c r="A144" t="s">
        <v>122</v>
      </c>
      <c r="B144" t="s">
        <v>134</v>
      </c>
      <c r="C144">
        <v>1.1328125</v>
      </c>
      <c r="D144">
        <v>0.36</v>
      </c>
      <c r="E144">
        <v>1.08</v>
      </c>
    </row>
    <row r="145" spans="1:5" x14ac:dyDescent="0.25">
      <c r="A145" t="s">
        <v>122</v>
      </c>
      <c r="B145" t="s">
        <v>141</v>
      </c>
      <c r="C145">
        <v>1.1328125</v>
      </c>
      <c r="D145">
        <v>0.49</v>
      </c>
      <c r="E145">
        <v>0.85</v>
      </c>
    </row>
    <row r="146" spans="1:5" x14ac:dyDescent="0.25">
      <c r="A146" t="s">
        <v>122</v>
      </c>
      <c r="B146" t="s">
        <v>142</v>
      </c>
      <c r="C146">
        <v>1.1328125</v>
      </c>
      <c r="D146">
        <v>0.97</v>
      </c>
      <c r="E146">
        <v>0.97</v>
      </c>
    </row>
    <row r="147" spans="1:5" x14ac:dyDescent="0.25">
      <c r="A147" t="s">
        <v>122</v>
      </c>
      <c r="B147" t="s">
        <v>143</v>
      </c>
      <c r="C147">
        <v>1.1328125</v>
      </c>
      <c r="D147">
        <v>0.97</v>
      </c>
      <c r="E147">
        <v>1.02</v>
      </c>
    </row>
    <row r="148" spans="1:5" x14ac:dyDescent="0.25">
      <c r="A148" t="s">
        <v>145</v>
      </c>
      <c r="B148" t="s">
        <v>347</v>
      </c>
      <c r="C148">
        <v>1.2145454545454499</v>
      </c>
      <c r="D148">
        <v>1.1200000000000001</v>
      </c>
      <c r="E148">
        <v>1.01</v>
      </c>
    </row>
    <row r="149" spans="1:5" x14ac:dyDescent="0.25">
      <c r="A149" t="s">
        <v>145</v>
      </c>
      <c r="B149" t="s">
        <v>349</v>
      </c>
      <c r="C149">
        <v>1.2145454545454499</v>
      </c>
      <c r="D149">
        <v>0.78</v>
      </c>
      <c r="E149">
        <v>0.91</v>
      </c>
    </row>
    <row r="150" spans="1:5" x14ac:dyDescent="0.25">
      <c r="A150" t="s">
        <v>145</v>
      </c>
      <c r="B150" t="s">
        <v>355</v>
      </c>
      <c r="C150">
        <v>1.2145454545454499</v>
      </c>
      <c r="D150">
        <v>0.69</v>
      </c>
      <c r="E150">
        <v>2.14</v>
      </c>
    </row>
    <row r="151" spans="1:5" x14ac:dyDescent="0.25">
      <c r="A151" t="s">
        <v>145</v>
      </c>
      <c r="B151" t="s">
        <v>357</v>
      </c>
      <c r="C151">
        <v>1.2145454545454499</v>
      </c>
      <c r="D151">
        <v>0.92</v>
      </c>
      <c r="E151">
        <v>0.69</v>
      </c>
    </row>
    <row r="152" spans="1:5" x14ac:dyDescent="0.25">
      <c r="A152" t="s">
        <v>145</v>
      </c>
      <c r="B152" t="s">
        <v>360</v>
      </c>
      <c r="C152">
        <v>1.2145454545454499</v>
      </c>
      <c r="D152">
        <v>1.07</v>
      </c>
      <c r="E152">
        <v>0.75</v>
      </c>
    </row>
    <row r="153" spans="1:5" x14ac:dyDescent="0.25">
      <c r="A153" t="s">
        <v>145</v>
      </c>
      <c r="B153" t="s">
        <v>366</v>
      </c>
      <c r="C153">
        <v>1.2145454545454499</v>
      </c>
      <c r="D153">
        <v>0.82</v>
      </c>
      <c r="E153">
        <v>0.94</v>
      </c>
    </row>
    <row r="154" spans="1:5" x14ac:dyDescent="0.25">
      <c r="A154" t="s">
        <v>145</v>
      </c>
      <c r="B154" t="s">
        <v>371</v>
      </c>
      <c r="C154">
        <v>1.2145454545454499</v>
      </c>
      <c r="D154">
        <v>0.64</v>
      </c>
      <c r="E154">
        <v>0.99</v>
      </c>
    </row>
    <row r="155" spans="1:5" x14ac:dyDescent="0.25">
      <c r="A155" t="s">
        <v>145</v>
      </c>
      <c r="B155" t="s">
        <v>149</v>
      </c>
      <c r="C155">
        <v>1.2145454545454499</v>
      </c>
      <c r="D155">
        <v>0.35</v>
      </c>
      <c r="E155">
        <v>1.96</v>
      </c>
    </row>
    <row r="156" spans="1:5" x14ac:dyDescent="0.25">
      <c r="A156" t="s">
        <v>145</v>
      </c>
      <c r="B156" t="s">
        <v>375</v>
      </c>
      <c r="C156">
        <v>1.2145454545454499</v>
      </c>
      <c r="D156">
        <v>1.01</v>
      </c>
      <c r="E156">
        <v>0.94</v>
      </c>
    </row>
    <row r="157" spans="1:5" x14ac:dyDescent="0.25">
      <c r="A157" t="s">
        <v>145</v>
      </c>
      <c r="B157" t="s">
        <v>388</v>
      </c>
      <c r="C157">
        <v>1.2145454545454499</v>
      </c>
      <c r="D157">
        <v>0.99</v>
      </c>
      <c r="E157">
        <v>0.84</v>
      </c>
    </row>
    <row r="158" spans="1:5" x14ac:dyDescent="0.25">
      <c r="A158" t="s">
        <v>145</v>
      </c>
      <c r="B158" t="s">
        <v>389</v>
      </c>
      <c r="C158">
        <v>1.2145454545454499</v>
      </c>
      <c r="D158">
        <v>0.75</v>
      </c>
      <c r="E158">
        <v>0.63</v>
      </c>
    </row>
    <row r="159" spans="1:5" x14ac:dyDescent="0.25">
      <c r="A159" t="s">
        <v>145</v>
      </c>
      <c r="B159" t="s">
        <v>391</v>
      </c>
      <c r="C159">
        <v>1.2145454545454499</v>
      </c>
      <c r="D159">
        <v>0.75</v>
      </c>
      <c r="E159">
        <v>1.63</v>
      </c>
    </row>
    <row r="160" spans="1:5" x14ac:dyDescent="0.25">
      <c r="A160" t="s">
        <v>145</v>
      </c>
      <c r="B160" t="s">
        <v>146</v>
      </c>
      <c r="C160">
        <v>1.2145454545454499</v>
      </c>
      <c r="D160">
        <v>0.81</v>
      </c>
      <c r="E160">
        <v>0.86</v>
      </c>
    </row>
    <row r="161" spans="1:5" x14ac:dyDescent="0.25">
      <c r="A161" t="s">
        <v>145</v>
      </c>
      <c r="B161" t="s">
        <v>404</v>
      </c>
      <c r="C161">
        <v>1.2145454545454499</v>
      </c>
      <c r="D161">
        <v>0.54</v>
      </c>
      <c r="E161">
        <v>0.38</v>
      </c>
    </row>
    <row r="162" spans="1:5" x14ac:dyDescent="0.25">
      <c r="A162" t="s">
        <v>145</v>
      </c>
      <c r="B162" t="s">
        <v>419</v>
      </c>
      <c r="C162">
        <v>1.2145454545454499</v>
      </c>
      <c r="D162">
        <v>0.69</v>
      </c>
      <c r="E162">
        <v>0.96</v>
      </c>
    </row>
    <row r="163" spans="1:5" x14ac:dyDescent="0.25">
      <c r="A163" t="s">
        <v>145</v>
      </c>
      <c r="B163" t="s">
        <v>423</v>
      </c>
      <c r="C163">
        <v>1.2145454545454499</v>
      </c>
      <c r="D163">
        <v>0.96</v>
      </c>
      <c r="E163">
        <v>0.74</v>
      </c>
    </row>
    <row r="164" spans="1:5" x14ac:dyDescent="0.25">
      <c r="A164" t="s">
        <v>145</v>
      </c>
      <c r="B164" t="s">
        <v>425</v>
      </c>
      <c r="C164">
        <v>1.2145454545454499</v>
      </c>
      <c r="D164">
        <v>0.9</v>
      </c>
      <c r="E164">
        <v>0.76</v>
      </c>
    </row>
    <row r="165" spans="1:5" x14ac:dyDescent="0.25">
      <c r="A165" t="s">
        <v>145</v>
      </c>
      <c r="B165" t="s">
        <v>427</v>
      </c>
      <c r="C165">
        <v>1.2145454545454499</v>
      </c>
      <c r="D165">
        <v>1.44</v>
      </c>
      <c r="E165">
        <v>0.69</v>
      </c>
    </row>
    <row r="166" spans="1:5" x14ac:dyDescent="0.25">
      <c r="A166" t="s">
        <v>145</v>
      </c>
      <c r="B166" t="s">
        <v>432</v>
      </c>
      <c r="C166">
        <v>1.2145454545454499</v>
      </c>
      <c r="D166">
        <v>0.53</v>
      </c>
      <c r="E166">
        <v>1.49</v>
      </c>
    </row>
    <row r="167" spans="1:5" x14ac:dyDescent="0.25">
      <c r="A167" t="s">
        <v>145</v>
      </c>
      <c r="B167" t="s">
        <v>433</v>
      </c>
      <c r="C167">
        <v>1.2145454545454499</v>
      </c>
      <c r="D167">
        <v>0.69</v>
      </c>
      <c r="E167">
        <v>0.9</v>
      </c>
    </row>
    <row r="168" spans="1:5" x14ac:dyDescent="0.25">
      <c r="A168" t="s">
        <v>145</v>
      </c>
      <c r="B168" t="s">
        <v>434</v>
      </c>
      <c r="C168">
        <v>1.2145454545454499</v>
      </c>
      <c r="D168">
        <v>0.75</v>
      </c>
      <c r="E168">
        <v>1.1299999999999999</v>
      </c>
    </row>
    <row r="169" spans="1:5" x14ac:dyDescent="0.25">
      <c r="A169" t="s">
        <v>145</v>
      </c>
      <c r="B169" t="s">
        <v>148</v>
      </c>
      <c r="C169">
        <v>1.2145454545454499</v>
      </c>
      <c r="D169">
        <v>0.79</v>
      </c>
      <c r="E169">
        <v>0.99</v>
      </c>
    </row>
    <row r="170" spans="1:5" x14ac:dyDescent="0.25">
      <c r="A170" t="s">
        <v>145</v>
      </c>
      <c r="B170" t="s">
        <v>147</v>
      </c>
      <c r="C170">
        <v>1.2145454545454499</v>
      </c>
      <c r="D170">
        <v>0.99</v>
      </c>
      <c r="E170">
        <v>1.23</v>
      </c>
    </row>
    <row r="171" spans="1:5" x14ac:dyDescent="0.25">
      <c r="A171" t="s">
        <v>21</v>
      </c>
      <c r="B171" t="s">
        <v>152</v>
      </c>
      <c r="C171">
        <v>1.3261648745519701</v>
      </c>
      <c r="D171">
        <v>0.87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1.3261648745519701</v>
      </c>
      <c r="D172">
        <v>0.84</v>
      </c>
      <c r="E172">
        <v>1.06</v>
      </c>
    </row>
    <row r="173" spans="1:5" x14ac:dyDescent="0.25">
      <c r="A173" t="s">
        <v>21</v>
      </c>
      <c r="B173" t="s">
        <v>264</v>
      </c>
      <c r="C173">
        <v>1.3261648745519701</v>
      </c>
      <c r="D173">
        <v>0.67</v>
      </c>
      <c r="E173">
        <v>1.3</v>
      </c>
    </row>
    <row r="174" spans="1:5" x14ac:dyDescent="0.25">
      <c r="A174" t="s">
        <v>21</v>
      </c>
      <c r="B174" t="s">
        <v>372</v>
      </c>
      <c r="C174">
        <v>1.3261648745519701</v>
      </c>
      <c r="D174">
        <v>0.78</v>
      </c>
      <c r="E174">
        <v>1.51</v>
      </c>
    </row>
    <row r="175" spans="1:5" x14ac:dyDescent="0.25">
      <c r="A175" t="s">
        <v>21</v>
      </c>
      <c r="B175" t="s">
        <v>267</v>
      </c>
      <c r="C175">
        <v>1.3261648745519701</v>
      </c>
      <c r="D175">
        <v>1.1100000000000001</v>
      </c>
      <c r="E175">
        <v>1.02</v>
      </c>
    </row>
    <row r="176" spans="1:5" x14ac:dyDescent="0.25">
      <c r="A176" t="s">
        <v>21</v>
      </c>
      <c r="B176" t="s">
        <v>272</v>
      </c>
      <c r="C176">
        <v>1.3261648745519701</v>
      </c>
      <c r="D176">
        <v>1.4</v>
      </c>
      <c r="E176">
        <v>0.5</v>
      </c>
    </row>
    <row r="177" spans="1:5" x14ac:dyDescent="0.25">
      <c r="A177" t="s">
        <v>21</v>
      </c>
      <c r="B177" t="s">
        <v>397</v>
      </c>
      <c r="C177">
        <v>1.3261648745519701</v>
      </c>
      <c r="D177">
        <v>0.67</v>
      </c>
      <c r="E177">
        <v>1.35</v>
      </c>
    </row>
    <row r="178" spans="1:5" x14ac:dyDescent="0.25">
      <c r="A178" t="s">
        <v>21</v>
      </c>
      <c r="B178" t="s">
        <v>274</v>
      </c>
      <c r="C178">
        <v>1.3261648745519701</v>
      </c>
      <c r="D178">
        <v>1.4</v>
      </c>
      <c r="E178">
        <v>0.67</v>
      </c>
    </row>
    <row r="179" spans="1:5" x14ac:dyDescent="0.25">
      <c r="A179" t="s">
        <v>21</v>
      </c>
      <c r="B179" t="s">
        <v>150</v>
      </c>
      <c r="C179">
        <v>1.3261648745519701</v>
      </c>
      <c r="D179">
        <v>0.78</v>
      </c>
      <c r="E179">
        <v>0.78</v>
      </c>
    </row>
    <row r="180" spans="1:5" x14ac:dyDescent="0.25">
      <c r="A180" t="s">
        <v>21</v>
      </c>
      <c r="B180" t="s">
        <v>275</v>
      </c>
      <c r="C180">
        <v>1.3261648745519701</v>
      </c>
      <c r="D180">
        <v>0.88</v>
      </c>
      <c r="E180">
        <v>0.67</v>
      </c>
    </row>
    <row r="181" spans="1:5" x14ac:dyDescent="0.25">
      <c r="A181" t="s">
        <v>21</v>
      </c>
      <c r="B181" t="s">
        <v>23</v>
      </c>
      <c r="C181">
        <v>1.3261648745519701</v>
      </c>
      <c r="D181">
        <v>1.25</v>
      </c>
      <c r="E181">
        <v>1.0900000000000001</v>
      </c>
    </row>
    <row r="182" spans="1:5" x14ac:dyDescent="0.25">
      <c r="A182" t="s">
        <v>21</v>
      </c>
      <c r="B182" t="s">
        <v>22</v>
      </c>
      <c r="C182">
        <v>1.3261648745519701</v>
      </c>
      <c r="D182">
        <v>0.95</v>
      </c>
      <c r="E182">
        <v>1.01</v>
      </c>
    </row>
    <row r="183" spans="1:5" x14ac:dyDescent="0.25">
      <c r="A183" t="s">
        <v>21</v>
      </c>
      <c r="B183" t="s">
        <v>266</v>
      </c>
      <c r="C183">
        <v>1.3261648745519701</v>
      </c>
      <c r="D183">
        <v>0.73</v>
      </c>
      <c r="E183">
        <v>1.1399999999999999</v>
      </c>
    </row>
    <row r="184" spans="1:5" x14ac:dyDescent="0.25">
      <c r="A184" t="s">
        <v>21</v>
      </c>
      <c r="B184" t="s">
        <v>268</v>
      </c>
      <c r="C184">
        <v>1.3261648745519701</v>
      </c>
      <c r="D184">
        <v>0.99</v>
      </c>
      <c r="E184">
        <v>0.78</v>
      </c>
    </row>
    <row r="185" spans="1:5" x14ac:dyDescent="0.25">
      <c r="A185" t="s">
        <v>21</v>
      </c>
      <c r="B185" t="s">
        <v>151</v>
      </c>
      <c r="C185">
        <v>1.3261648745519701</v>
      </c>
      <c r="D185">
        <v>0.56999999999999995</v>
      </c>
      <c r="E185">
        <v>1.35</v>
      </c>
    </row>
    <row r="186" spans="1:5" x14ac:dyDescent="0.25">
      <c r="A186" t="s">
        <v>21</v>
      </c>
      <c r="B186" t="s">
        <v>153</v>
      </c>
      <c r="C186">
        <v>1.3261648745519701</v>
      </c>
      <c r="D186">
        <v>1.45</v>
      </c>
      <c r="E186">
        <v>0.47</v>
      </c>
    </row>
    <row r="187" spans="1:5" x14ac:dyDescent="0.25">
      <c r="A187" t="s">
        <v>21</v>
      </c>
      <c r="B187" t="s">
        <v>273</v>
      </c>
      <c r="C187">
        <v>1.3261648745519701</v>
      </c>
      <c r="D187">
        <v>1.1100000000000001</v>
      </c>
      <c r="E187">
        <v>1.1100000000000001</v>
      </c>
    </row>
    <row r="188" spans="1:5" x14ac:dyDescent="0.25">
      <c r="A188" t="s">
        <v>21</v>
      </c>
      <c r="B188" t="s">
        <v>265</v>
      </c>
      <c r="C188">
        <v>1.3261648745519701</v>
      </c>
      <c r="D188">
        <v>0.95</v>
      </c>
      <c r="E188">
        <v>0.67</v>
      </c>
    </row>
    <row r="189" spans="1:5" x14ac:dyDescent="0.25">
      <c r="A189" t="s">
        <v>21</v>
      </c>
      <c r="B189" t="s">
        <v>271</v>
      </c>
      <c r="C189">
        <v>1.3261648745519701</v>
      </c>
      <c r="D189">
        <v>0.78</v>
      </c>
      <c r="E189">
        <v>1.0900000000000001</v>
      </c>
    </row>
    <row r="190" spans="1:5" x14ac:dyDescent="0.25">
      <c r="A190" t="s">
        <v>21</v>
      </c>
      <c r="B190" t="s">
        <v>270</v>
      </c>
      <c r="C190">
        <v>1.3261648745519701</v>
      </c>
      <c r="D190">
        <v>1.0900000000000001</v>
      </c>
      <c r="E190">
        <v>1.25</v>
      </c>
    </row>
    <row r="191" spans="1:5" x14ac:dyDescent="0.25">
      <c r="A191" t="s">
        <v>154</v>
      </c>
      <c r="B191" t="s">
        <v>159</v>
      </c>
      <c r="C191">
        <v>1.0286738351254501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1.0286738351254501</v>
      </c>
      <c r="D192">
        <v>0.77</v>
      </c>
      <c r="E192">
        <v>0.99</v>
      </c>
    </row>
    <row r="193" spans="1:5" x14ac:dyDescent="0.25">
      <c r="A193" t="s">
        <v>154</v>
      </c>
      <c r="B193" t="s">
        <v>163</v>
      </c>
      <c r="C193">
        <v>1.0286738351254501</v>
      </c>
      <c r="D193">
        <v>0.94</v>
      </c>
      <c r="E193">
        <v>0.99</v>
      </c>
    </row>
    <row r="194" spans="1:5" x14ac:dyDescent="0.25">
      <c r="A194" t="s">
        <v>154</v>
      </c>
      <c r="B194" t="s">
        <v>160</v>
      </c>
      <c r="C194">
        <v>1.0286738351254501</v>
      </c>
      <c r="D194">
        <v>0.77</v>
      </c>
      <c r="E194">
        <v>1.1000000000000001</v>
      </c>
    </row>
    <row r="195" spans="1:5" x14ac:dyDescent="0.25">
      <c r="A195" t="s">
        <v>154</v>
      </c>
      <c r="B195" t="s">
        <v>165</v>
      </c>
      <c r="C195">
        <v>1.0286738351254501</v>
      </c>
      <c r="D195">
        <v>0.77</v>
      </c>
      <c r="E195">
        <v>1.36</v>
      </c>
    </row>
    <row r="196" spans="1:5" x14ac:dyDescent="0.25">
      <c r="A196" t="s">
        <v>154</v>
      </c>
      <c r="B196" t="s">
        <v>164</v>
      </c>
      <c r="C196">
        <v>1.0286738351254501</v>
      </c>
      <c r="D196">
        <v>0.44</v>
      </c>
      <c r="E196">
        <v>1.1000000000000001</v>
      </c>
    </row>
    <row r="197" spans="1:5" x14ac:dyDescent="0.25">
      <c r="A197" t="s">
        <v>154</v>
      </c>
      <c r="B197" t="s">
        <v>167</v>
      </c>
      <c r="C197">
        <v>1.0286738351254501</v>
      </c>
      <c r="D197">
        <v>1.05</v>
      </c>
      <c r="E197">
        <v>0.55000000000000004</v>
      </c>
    </row>
    <row r="198" spans="1:5" x14ac:dyDescent="0.25">
      <c r="A198" t="s">
        <v>154</v>
      </c>
      <c r="B198" t="s">
        <v>168</v>
      </c>
      <c r="C198">
        <v>1.0286738351254501</v>
      </c>
      <c r="D198">
        <v>0.39</v>
      </c>
      <c r="E198">
        <v>1.1000000000000001</v>
      </c>
    </row>
    <row r="199" spans="1:5" x14ac:dyDescent="0.25">
      <c r="A199" t="s">
        <v>154</v>
      </c>
      <c r="B199" t="s">
        <v>156</v>
      </c>
      <c r="C199">
        <v>1.0286738351254501</v>
      </c>
      <c r="D199">
        <v>0.67</v>
      </c>
      <c r="E199">
        <v>0.72</v>
      </c>
    </row>
    <row r="200" spans="1:5" x14ac:dyDescent="0.25">
      <c r="A200" t="s">
        <v>154</v>
      </c>
      <c r="B200" t="s">
        <v>169</v>
      </c>
      <c r="C200">
        <v>1.0286738351254501</v>
      </c>
      <c r="D200">
        <v>0.77</v>
      </c>
      <c r="E200">
        <v>1.05</v>
      </c>
    </row>
    <row r="201" spans="1:5" x14ac:dyDescent="0.25">
      <c r="A201" t="s">
        <v>154</v>
      </c>
      <c r="B201" t="s">
        <v>162</v>
      </c>
      <c r="C201">
        <v>1.0286738351254501</v>
      </c>
      <c r="D201">
        <v>0.66</v>
      </c>
      <c r="E201">
        <v>1.05</v>
      </c>
    </row>
    <row r="202" spans="1:5" x14ac:dyDescent="0.25">
      <c r="A202" t="s">
        <v>154</v>
      </c>
      <c r="B202" t="s">
        <v>170</v>
      </c>
      <c r="C202">
        <v>1.0286738351254501</v>
      </c>
      <c r="D202">
        <v>0.83</v>
      </c>
      <c r="E202">
        <v>0.83</v>
      </c>
    </row>
    <row r="203" spans="1:5" x14ac:dyDescent="0.25">
      <c r="A203" t="s">
        <v>154</v>
      </c>
      <c r="B203" t="s">
        <v>166</v>
      </c>
      <c r="C203">
        <v>1.0286738351254501</v>
      </c>
      <c r="D203">
        <v>0.88</v>
      </c>
      <c r="E203">
        <v>1.49</v>
      </c>
    </row>
    <row r="204" spans="1:5" x14ac:dyDescent="0.25">
      <c r="A204" t="s">
        <v>154</v>
      </c>
      <c r="B204" t="s">
        <v>174</v>
      </c>
      <c r="C204">
        <v>1.0286738351254501</v>
      </c>
      <c r="D204">
        <v>0.94</v>
      </c>
      <c r="E204">
        <v>0.83</v>
      </c>
    </row>
    <row r="205" spans="1:5" x14ac:dyDescent="0.25">
      <c r="A205" t="s">
        <v>154</v>
      </c>
      <c r="B205" t="s">
        <v>172</v>
      </c>
      <c r="C205">
        <v>1.0286738351254501</v>
      </c>
      <c r="D205">
        <v>0.61</v>
      </c>
      <c r="E205">
        <v>1.32</v>
      </c>
    </row>
    <row r="206" spans="1:5" x14ac:dyDescent="0.25">
      <c r="A206" t="s">
        <v>154</v>
      </c>
      <c r="B206" t="s">
        <v>171</v>
      </c>
      <c r="C206">
        <v>1.0286738351254501</v>
      </c>
      <c r="D206">
        <v>0.66</v>
      </c>
      <c r="E206">
        <v>1.05</v>
      </c>
    </row>
    <row r="207" spans="1:5" x14ac:dyDescent="0.25">
      <c r="A207" t="s">
        <v>154</v>
      </c>
      <c r="B207" t="s">
        <v>158</v>
      </c>
      <c r="C207">
        <v>1.0286738351254501</v>
      </c>
      <c r="D207">
        <v>0.99</v>
      </c>
      <c r="E207">
        <v>0.5</v>
      </c>
    </row>
    <row r="208" spans="1:5" x14ac:dyDescent="0.25">
      <c r="A208" t="s">
        <v>154</v>
      </c>
      <c r="B208" t="s">
        <v>155</v>
      </c>
      <c r="C208">
        <v>1.0286738351254501</v>
      </c>
      <c r="D208">
        <v>1.1599999999999999</v>
      </c>
      <c r="E208">
        <v>0.88</v>
      </c>
    </row>
    <row r="209" spans="1:5" x14ac:dyDescent="0.25">
      <c r="A209" t="s">
        <v>154</v>
      </c>
      <c r="B209" t="s">
        <v>157</v>
      </c>
      <c r="C209">
        <v>1.0286738351254501</v>
      </c>
      <c r="D209">
        <v>1.05</v>
      </c>
      <c r="E209">
        <v>0.72</v>
      </c>
    </row>
    <row r="210" spans="1:5" x14ac:dyDescent="0.25">
      <c r="A210" t="s">
        <v>154</v>
      </c>
      <c r="B210" t="s">
        <v>173</v>
      </c>
      <c r="C210">
        <v>1.0286738351254501</v>
      </c>
      <c r="D210">
        <v>0.95</v>
      </c>
      <c r="E210">
        <v>1.3</v>
      </c>
    </row>
    <row r="211" spans="1:5" x14ac:dyDescent="0.25">
      <c r="A211" t="s">
        <v>175</v>
      </c>
      <c r="B211" t="s">
        <v>284</v>
      </c>
      <c r="C211">
        <v>1.0689655172413799</v>
      </c>
      <c r="D211">
        <v>1.37</v>
      </c>
      <c r="E211">
        <v>0.89</v>
      </c>
    </row>
    <row r="212" spans="1:5" x14ac:dyDescent="0.25">
      <c r="A212" t="s">
        <v>175</v>
      </c>
      <c r="B212" t="s">
        <v>179</v>
      </c>
      <c r="C212">
        <v>1.0689655172413799</v>
      </c>
      <c r="D212">
        <v>0.7</v>
      </c>
      <c r="E212">
        <v>0.89</v>
      </c>
    </row>
    <row r="213" spans="1:5" x14ac:dyDescent="0.25">
      <c r="A213" t="s">
        <v>175</v>
      </c>
      <c r="B213" t="s">
        <v>282</v>
      </c>
      <c r="C213">
        <v>1.0689655172413799</v>
      </c>
      <c r="D213">
        <v>1.1399999999999999</v>
      </c>
      <c r="E213">
        <v>0.56999999999999995</v>
      </c>
    </row>
    <row r="214" spans="1:5" x14ac:dyDescent="0.25">
      <c r="A214" t="s">
        <v>175</v>
      </c>
      <c r="B214" t="s">
        <v>176</v>
      </c>
      <c r="C214">
        <v>1.0689655172413799</v>
      </c>
      <c r="D214">
        <v>0.89</v>
      </c>
      <c r="E214">
        <v>0.95</v>
      </c>
    </row>
    <row r="215" spans="1:5" x14ac:dyDescent="0.25">
      <c r="A215" t="s">
        <v>175</v>
      </c>
      <c r="B215" t="s">
        <v>285</v>
      </c>
      <c r="C215">
        <v>1.0689655172413799</v>
      </c>
      <c r="D215">
        <v>0.55000000000000004</v>
      </c>
      <c r="E215">
        <v>1.24</v>
      </c>
    </row>
    <row r="216" spans="1:5" x14ac:dyDescent="0.25">
      <c r="A216" t="s">
        <v>175</v>
      </c>
      <c r="B216" t="s">
        <v>277</v>
      </c>
      <c r="C216">
        <v>1.0689655172413799</v>
      </c>
      <c r="D216">
        <v>0.89</v>
      </c>
      <c r="E216">
        <v>0.89</v>
      </c>
    </row>
    <row r="217" spans="1:5" x14ac:dyDescent="0.25">
      <c r="A217" t="s">
        <v>175</v>
      </c>
      <c r="B217" t="s">
        <v>281</v>
      </c>
      <c r="C217">
        <v>1.0689655172413799</v>
      </c>
      <c r="D217">
        <v>0.32</v>
      </c>
      <c r="E217">
        <v>1.27</v>
      </c>
    </row>
    <row r="218" spans="1:5" x14ac:dyDescent="0.25">
      <c r="A218" t="s">
        <v>175</v>
      </c>
      <c r="B218" t="s">
        <v>178</v>
      </c>
      <c r="C218">
        <v>1.0689655172413799</v>
      </c>
      <c r="D218">
        <v>0.69</v>
      </c>
      <c r="E218">
        <v>1.51</v>
      </c>
    </row>
    <row r="219" spans="1:5" x14ac:dyDescent="0.25">
      <c r="A219" t="s">
        <v>175</v>
      </c>
      <c r="B219" t="s">
        <v>278</v>
      </c>
      <c r="C219">
        <v>1.0689655172413799</v>
      </c>
      <c r="D219">
        <v>0.69</v>
      </c>
      <c r="E219">
        <v>1.24</v>
      </c>
    </row>
    <row r="220" spans="1:5" x14ac:dyDescent="0.25">
      <c r="A220" t="s">
        <v>175</v>
      </c>
      <c r="B220" t="s">
        <v>276</v>
      </c>
      <c r="C220">
        <v>1.0689655172413799</v>
      </c>
      <c r="D220">
        <v>1.79</v>
      </c>
      <c r="E220">
        <v>0.62</v>
      </c>
    </row>
    <row r="221" spans="1:5" x14ac:dyDescent="0.25">
      <c r="A221" t="s">
        <v>175</v>
      </c>
      <c r="B221" t="s">
        <v>279</v>
      </c>
      <c r="C221">
        <v>1.0689655172413799</v>
      </c>
      <c r="D221">
        <v>1.24</v>
      </c>
      <c r="E221">
        <v>0.89</v>
      </c>
    </row>
    <row r="222" spans="1:5" x14ac:dyDescent="0.25">
      <c r="A222" t="s">
        <v>175</v>
      </c>
      <c r="B222" t="s">
        <v>283</v>
      </c>
      <c r="C222">
        <v>1.0689655172413799</v>
      </c>
      <c r="D222">
        <v>0.95</v>
      </c>
      <c r="E222">
        <v>0.76</v>
      </c>
    </row>
    <row r="223" spans="1:5" x14ac:dyDescent="0.25">
      <c r="A223" t="s">
        <v>175</v>
      </c>
      <c r="B223" t="s">
        <v>177</v>
      </c>
      <c r="C223">
        <v>1.0689655172413799</v>
      </c>
      <c r="D223">
        <v>0.14000000000000001</v>
      </c>
      <c r="E223">
        <v>1.1000000000000001</v>
      </c>
    </row>
    <row r="224" spans="1:5" x14ac:dyDescent="0.25">
      <c r="A224" t="s">
        <v>175</v>
      </c>
      <c r="B224" t="s">
        <v>280</v>
      </c>
      <c r="C224">
        <v>1.0689655172413799</v>
      </c>
      <c r="D224">
        <v>1.01</v>
      </c>
      <c r="E224">
        <v>1.21</v>
      </c>
    </row>
    <row r="225" spans="1:5" x14ac:dyDescent="0.25">
      <c r="A225" t="s">
        <v>24</v>
      </c>
      <c r="B225" t="s">
        <v>292</v>
      </c>
      <c r="C225">
        <v>1.3852140077821</v>
      </c>
      <c r="D225">
        <v>1.2</v>
      </c>
      <c r="E225">
        <v>0.67</v>
      </c>
    </row>
    <row r="226" spans="1:5" x14ac:dyDescent="0.25">
      <c r="A226" t="s">
        <v>24</v>
      </c>
      <c r="B226" t="s">
        <v>289</v>
      </c>
      <c r="C226">
        <v>1.3852140077821</v>
      </c>
      <c r="D226">
        <v>0.67</v>
      </c>
      <c r="E226">
        <v>1.1499999999999999</v>
      </c>
    </row>
    <row r="227" spans="1:5" x14ac:dyDescent="0.25">
      <c r="A227" t="s">
        <v>24</v>
      </c>
      <c r="B227" t="s">
        <v>180</v>
      </c>
      <c r="C227">
        <v>1.3852140077821</v>
      </c>
      <c r="D227">
        <v>0.53</v>
      </c>
      <c r="E227">
        <v>0.94</v>
      </c>
    </row>
    <row r="228" spans="1:5" x14ac:dyDescent="0.25">
      <c r="A228" t="s">
        <v>24</v>
      </c>
      <c r="B228" t="s">
        <v>326</v>
      </c>
      <c r="C228">
        <v>1.3852140077821</v>
      </c>
      <c r="D228">
        <v>0.72</v>
      </c>
      <c r="E228">
        <v>1.06</v>
      </c>
    </row>
    <row r="229" spans="1:5" x14ac:dyDescent="0.25">
      <c r="A229" t="s">
        <v>24</v>
      </c>
      <c r="B229" t="s">
        <v>288</v>
      </c>
      <c r="C229">
        <v>1.3852140077821</v>
      </c>
      <c r="D229">
        <v>0.48</v>
      </c>
      <c r="E229">
        <v>1.82</v>
      </c>
    </row>
    <row r="230" spans="1:5" x14ac:dyDescent="0.25">
      <c r="A230" t="s">
        <v>24</v>
      </c>
      <c r="B230" t="s">
        <v>287</v>
      </c>
      <c r="C230">
        <v>1.3852140077821</v>
      </c>
      <c r="D230">
        <v>0.56999999999999995</v>
      </c>
      <c r="E230">
        <v>1.3</v>
      </c>
    </row>
    <row r="231" spans="1:5" x14ac:dyDescent="0.25">
      <c r="A231" t="s">
        <v>24</v>
      </c>
      <c r="B231" t="s">
        <v>293</v>
      </c>
      <c r="C231">
        <v>1.3852140077821</v>
      </c>
      <c r="D231">
        <v>0.38</v>
      </c>
      <c r="E231">
        <v>0.86</v>
      </c>
    </row>
    <row r="232" spans="1:5" x14ac:dyDescent="0.25">
      <c r="A232" t="s">
        <v>24</v>
      </c>
      <c r="B232" t="s">
        <v>294</v>
      </c>
      <c r="C232">
        <v>1.3852140077821</v>
      </c>
      <c r="D232">
        <v>1.3</v>
      </c>
      <c r="E232">
        <v>0.53</v>
      </c>
    </row>
    <row r="233" spans="1:5" x14ac:dyDescent="0.25">
      <c r="A233" t="s">
        <v>24</v>
      </c>
      <c r="B233" t="s">
        <v>295</v>
      </c>
      <c r="C233">
        <v>1.3852140077821</v>
      </c>
      <c r="D233">
        <v>1.1399999999999999</v>
      </c>
      <c r="E233">
        <v>0.62</v>
      </c>
    </row>
    <row r="234" spans="1:5" x14ac:dyDescent="0.25">
      <c r="A234" t="s">
        <v>24</v>
      </c>
      <c r="B234" t="s">
        <v>25</v>
      </c>
      <c r="C234">
        <v>1.3852140077821</v>
      </c>
      <c r="D234">
        <v>1.01</v>
      </c>
      <c r="E234">
        <v>1.01</v>
      </c>
    </row>
    <row r="235" spans="1:5" x14ac:dyDescent="0.25">
      <c r="A235" t="s">
        <v>24</v>
      </c>
      <c r="B235" t="s">
        <v>327</v>
      </c>
      <c r="C235">
        <v>1.3852140077821</v>
      </c>
      <c r="D235">
        <v>1.2</v>
      </c>
      <c r="E235">
        <v>0.53</v>
      </c>
    </row>
    <row r="236" spans="1:5" x14ac:dyDescent="0.25">
      <c r="A236" t="s">
        <v>24</v>
      </c>
      <c r="B236" t="s">
        <v>286</v>
      </c>
      <c r="C236">
        <v>1.3852140077821</v>
      </c>
      <c r="D236">
        <v>1.1399999999999999</v>
      </c>
      <c r="E236">
        <v>0.94</v>
      </c>
    </row>
    <row r="237" spans="1:5" x14ac:dyDescent="0.25">
      <c r="A237" t="s">
        <v>24</v>
      </c>
      <c r="B237" t="s">
        <v>291</v>
      </c>
      <c r="C237">
        <v>1.3852140077821</v>
      </c>
      <c r="D237">
        <v>0.82</v>
      </c>
      <c r="E237">
        <v>1.44</v>
      </c>
    </row>
    <row r="238" spans="1:5" x14ac:dyDescent="0.25">
      <c r="A238" t="s">
        <v>24</v>
      </c>
      <c r="B238" t="s">
        <v>26</v>
      </c>
      <c r="C238">
        <v>1.3852140077821</v>
      </c>
      <c r="D238">
        <v>0.94</v>
      </c>
      <c r="E238">
        <v>1.04</v>
      </c>
    </row>
    <row r="239" spans="1:5" x14ac:dyDescent="0.25">
      <c r="A239" t="s">
        <v>24</v>
      </c>
      <c r="B239" t="s">
        <v>184</v>
      </c>
      <c r="C239">
        <v>1.3852140077821</v>
      </c>
      <c r="D239">
        <v>0.72</v>
      </c>
      <c r="E239">
        <v>0.86</v>
      </c>
    </row>
    <row r="240" spans="1:5" x14ac:dyDescent="0.25">
      <c r="A240" t="s">
        <v>24</v>
      </c>
      <c r="B240" t="s">
        <v>290</v>
      </c>
      <c r="C240">
        <v>1.3852140077821</v>
      </c>
      <c r="D240">
        <v>1.06</v>
      </c>
      <c r="E240">
        <v>1.01</v>
      </c>
    </row>
    <row r="241" spans="1:5" x14ac:dyDescent="0.25">
      <c r="A241" t="s">
        <v>24</v>
      </c>
      <c r="B241" t="s">
        <v>183</v>
      </c>
      <c r="C241">
        <v>1.3852140077821</v>
      </c>
      <c r="D241">
        <v>0.86</v>
      </c>
      <c r="E241">
        <v>1.2</v>
      </c>
    </row>
    <row r="242" spans="1:5" x14ac:dyDescent="0.25">
      <c r="A242" t="s">
        <v>24</v>
      </c>
      <c r="B242" t="s">
        <v>182</v>
      </c>
      <c r="C242">
        <v>1.3852140077821</v>
      </c>
      <c r="D242">
        <v>1.01</v>
      </c>
      <c r="E242">
        <v>1.25</v>
      </c>
    </row>
    <row r="243" spans="1:5" x14ac:dyDescent="0.25">
      <c r="A243" t="s">
        <v>24</v>
      </c>
      <c r="B243" t="s">
        <v>185</v>
      </c>
      <c r="C243">
        <v>1.3852140077821</v>
      </c>
      <c r="D243">
        <v>0.82</v>
      </c>
      <c r="E243">
        <v>1.06</v>
      </c>
    </row>
    <row r="244" spans="1:5" x14ac:dyDescent="0.25">
      <c r="A244" t="s">
        <v>24</v>
      </c>
      <c r="B244" t="s">
        <v>181</v>
      </c>
      <c r="C244">
        <v>1.3852140077821</v>
      </c>
      <c r="D244">
        <v>0.77</v>
      </c>
      <c r="E244">
        <v>0.72</v>
      </c>
    </row>
    <row r="245" spans="1:5" x14ac:dyDescent="0.25">
      <c r="A245" t="s">
        <v>27</v>
      </c>
      <c r="B245" t="s">
        <v>187</v>
      </c>
      <c r="C245">
        <v>1.12222222222222</v>
      </c>
      <c r="D245">
        <v>0.63</v>
      </c>
      <c r="E245">
        <v>1.08</v>
      </c>
    </row>
    <row r="246" spans="1:5" x14ac:dyDescent="0.25">
      <c r="A246" t="s">
        <v>27</v>
      </c>
      <c r="B246" t="s">
        <v>191</v>
      </c>
      <c r="C246">
        <v>1.12222222222222</v>
      </c>
      <c r="D246">
        <v>0.92</v>
      </c>
      <c r="E246">
        <v>1.1599999999999999</v>
      </c>
    </row>
    <row r="247" spans="1:5" x14ac:dyDescent="0.25">
      <c r="A247" t="s">
        <v>27</v>
      </c>
      <c r="B247" t="s">
        <v>28</v>
      </c>
      <c r="C247">
        <v>1.12222222222222</v>
      </c>
      <c r="D247">
        <v>0.74</v>
      </c>
      <c r="E247">
        <v>0.67</v>
      </c>
    </row>
    <row r="248" spans="1:5" x14ac:dyDescent="0.25">
      <c r="A248" t="s">
        <v>27</v>
      </c>
      <c r="B248" t="s">
        <v>186</v>
      </c>
      <c r="C248">
        <v>1.12222222222222</v>
      </c>
      <c r="D248">
        <v>1.08</v>
      </c>
      <c r="E248">
        <v>0.85</v>
      </c>
    </row>
    <row r="249" spans="1:5" x14ac:dyDescent="0.25">
      <c r="A249" t="s">
        <v>27</v>
      </c>
      <c r="B249" t="s">
        <v>189</v>
      </c>
      <c r="C249">
        <v>1.12222222222222</v>
      </c>
      <c r="D249">
        <v>0.8</v>
      </c>
      <c r="E249">
        <v>0.86</v>
      </c>
    </row>
    <row r="250" spans="1:5" x14ac:dyDescent="0.25">
      <c r="A250" t="s">
        <v>27</v>
      </c>
      <c r="B250" t="s">
        <v>297</v>
      </c>
      <c r="C250">
        <v>1.12222222222222</v>
      </c>
      <c r="D250">
        <v>0.86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1.12222222222222</v>
      </c>
      <c r="D251">
        <v>1.42</v>
      </c>
      <c r="E251">
        <v>0.8</v>
      </c>
    </row>
    <row r="252" spans="1:5" x14ac:dyDescent="0.25">
      <c r="A252" t="s">
        <v>27</v>
      </c>
      <c r="B252" t="s">
        <v>31</v>
      </c>
      <c r="C252">
        <v>1.12222222222222</v>
      </c>
      <c r="D252">
        <v>0.97</v>
      </c>
      <c r="E252">
        <v>1.02</v>
      </c>
    </row>
    <row r="253" spans="1:5" x14ac:dyDescent="0.25">
      <c r="A253" t="s">
        <v>27</v>
      </c>
      <c r="B253" t="s">
        <v>195</v>
      </c>
      <c r="C253">
        <v>1.12222222222222</v>
      </c>
      <c r="D253">
        <v>1.35</v>
      </c>
      <c r="E253">
        <v>0.8</v>
      </c>
    </row>
    <row r="254" spans="1:5" x14ac:dyDescent="0.25">
      <c r="A254" t="s">
        <v>27</v>
      </c>
      <c r="B254" t="s">
        <v>188</v>
      </c>
      <c r="C254">
        <v>1.12222222222222</v>
      </c>
      <c r="D254">
        <v>0.97</v>
      </c>
      <c r="E254">
        <v>0.74</v>
      </c>
    </row>
    <row r="255" spans="1:5" x14ac:dyDescent="0.25">
      <c r="A255" t="s">
        <v>27</v>
      </c>
      <c r="B255" t="s">
        <v>296</v>
      </c>
      <c r="C255">
        <v>1.12222222222222</v>
      </c>
      <c r="D255">
        <v>0.55000000000000004</v>
      </c>
      <c r="E255">
        <v>1.35</v>
      </c>
    </row>
    <row r="256" spans="1:5" x14ac:dyDescent="0.25">
      <c r="A256" t="s">
        <v>27</v>
      </c>
      <c r="B256" t="s">
        <v>190</v>
      </c>
      <c r="C256">
        <v>1.12222222222222</v>
      </c>
      <c r="D256">
        <v>1.29</v>
      </c>
      <c r="E256">
        <v>1.47</v>
      </c>
    </row>
    <row r="257" spans="1:5" x14ac:dyDescent="0.25">
      <c r="A257" t="s">
        <v>27</v>
      </c>
      <c r="B257" t="s">
        <v>192</v>
      </c>
      <c r="C257">
        <v>1.12222222222222</v>
      </c>
      <c r="D257">
        <v>0.63</v>
      </c>
      <c r="E257">
        <v>0.68</v>
      </c>
    </row>
    <row r="258" spans="1:5" x14ac:dyDescent="0.25">
      <c r="A258" t="s">
        <v>27</v>
      </c>
      <c r="B258" t="s">
        <v>329</v>
      </c>
      <c r="C258">
        <v>1.12222222222222</v>
      </c>
      <c r="D258">
        <v>0.61</v>
      </c>
      <c r="E258">
        <v>1.47</v>
      </c>
    </row>
    <row r="259" spans="1:5" x14ac:dyDescent="0.25">
      <c r="A259" t="s">
        <v>27</v>
      </c>
      <c r="B259" t="s">
        <v>194</v>
      </c>
      <c r="C259">
        <v>1.12222222222222</v>
      </c>
      <c r="D259">
        <v>0.91</v>
      </c>
      <c r="E259">
        <v>1.02</v>
      </c>
    </row>
    <row r="260" spans="1:5" x14ac:dyDescent="0.25">
      <c r="A260" t="s">
        <v>27</v>
      </c>
      <c r="B260" t="s">
        <v>299</v>
      </c>
      <c r="C260">
        <v>1.12222222222222</v>
      </c>
      <c r="D260">
        <v>0.68</v>
      </c>
      <c r="E260">
        <v>1.02</v>
      </c>
    </row>
    <row r="261" spans="1:5" x14ac:dyDescent="0.25">
      <c r="A261" t="s">
        <v>27</v>
      </c>
      <c r="B261" t="s">
        <v>328</v>
      </c>
      <c r="C261">
        <v>1.12222222222222</v>
      </c>
      <c r="D261">
        <v>0.74</v>
      </c>
      <c r="E261">
        <v>0.8</v>
      </c>
    </row>
    <row r="262" spans="1:5" x14ac:dyDescent="0.25">
      <c r="A262" t="s">
        <v>27</v>
      </c>
      <c r="B262" t="s">
        <v>193</v>
      </c>
      <c r="C262">
        <v>1.12222222222222</v>
      </c>
      <c r="D262">
        <v>0.92</v>
      </c>
      <c r="E262">
        <v>0.74</v>
      </c>
    </row>
    <row r="263" spans="1:5" x14ac:dyDescent="0.25">
      <c r="A263" t="s">
        <v>27</v>
      </c>
      <c r="B263" t="s">
        <v>30</v>
      </c>
      <c r="C263">
        <v>1.12222222222222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1.12222222222222</v>
      </c>
      <c r="D264">
        <v>0.61</v>
      </c>
      <c r="E264">
        <v>1.23</v>
      </c>
    </row>
    <row r="265" spans="1:5" x14ac:dyDescent="0.25">
      <c r="A265" t="s">
        <v>196</v>
      </c>
      <c r="B265" t="s">
        <v>205</v>
      </c>
      <c r="C265">
        <v>1.45291479820628</v>
      </c>
      <c r="D265">
        <v>1.5</v>
      </c>
      <c r="E265">
        <v>0.94</v>
      </c>
    </row>
    <row r="266" spans="1:5" x14ac:dyDescent="0.25">
      <c r="A266" t="s">
        <v>196</v>
      </c>
      <c r="B266" t="s">
        <v>306</v>
      </c>
      <c r="C266">
        <v>1.45291479820628</v>
      </c>
      <c r="D266">
        <v>1.93</v>
      </c>
      <c r="E266">
        <v>0.36</v>
      </c>
    </row>
    <row r="267" spans="1:5" x14ac:dyDescent="0.25">
      <c r="A267" t="s">
        <v>196</v>
      </c>
      <c r="B267" t="s">
        <v>206</v>
      </c>
      <c r="C267">
        <v>1.45291479820628</v>
      </c>
      <c r="D267">
        <v>0.42</v>
      </c>
      <c r="E267">
        <v>1.41</v>
      </c>
    </row>
    <row r="268" spans="1:5" x14ac:dyDescent="0.25">
      <c r="A268" t="s">
        <v>196</v>
      </c>
      <c r="B268" t="s">
        <v>197</v>
      </c>
      <c r="C268">
        <v>1.45291479820628</v>
      </c>
      <c r="D268">
        <v>0.25</v>
      </c>
      <c r="E268">
        <v>1.02</v>
      </c>
    </row>
    <row r="269" spans="1:5" x14ac:dyDescent="0.25">
      <c r="A269" t="s">
        <v>196</v>
      </c>
      <c r="B269" t="s">
        <v>307</v>
      </c>
      <c r="C269">
        <v>1.45291479820628</v>
      </c>
      <c r="D269">
        <v>1.08</v>
      </c>
      <c r="E269">
        <v>0.8</v>
      </c>
    </row>
    <row r="270" spans="1:5" x14ac:dyDescent="0.25">
      <c r="A270" t="s">
        <v>196</v>
      </c>
      <c r="B270" t="s">
        <v>204</v>
      </c>
      <c r="C270">
        <v>1.45291479820628</v>
      </c>
      <c r="D270">
        <v>0.81</v>
      </c>
      <c r="E270">
        <v>0.97</v>
      </c>
    </row>
    <row r="271" spans="1:5" x14ac:dyDescent="0.25">
      <c r="A271" t="s">
        <v>196</v>
      </c>
      <c r="B271" t="s">
        <v>302</v>
      </c>
      <c r="C271">
        <v>1.45291479820628</v>
      </c>
      <c r="D271">
        <v>0.87</v>
      </c>
      <c r="E271">
        <v>0.97</v>
      </c>
    </row>
    <row r="272" spans="1:5" x14ac:dyDescent="0.25">
      <c r="A272" t="s">
        <v>196</v>
      </c>
      <c r="B272" t="s">
        <v>305</v>
      </c>
      <c r="C272">
        <v>1.45291479820628</v>
      </c>
      <c r="D272">
        <v>0.7</v>
      </c>
      <c r="E272">
        <v>1.08</v>
      </c>
    </row>
    <row r="273" spans="1:5" x14ac:dyDescent="0.25">
      <c r="A273" t="s">
        <v>196</v>
      </c>
      <c r="B273" t="s">
        <v>202</v>
      </c>
      <c r="C273">
        <v>1.45291479820628</v>
      </c>
      <c r="D273">
        <v>0.46</v>
      </c>
      <c r="E273">
        <v>1.22</v>
      </c>
    </row>
    <row r="274" spans="1:5" x14ac:dyDescent="0.25">
      <c r="A274" t="s">
        <v>196</v>
      </c>
      <c r="B274" t="s">
        <v>200</v>
      </c>
      <c r="C274">
        <v>1.45291479820628</v>
      </c>
      <c r="D274">
        <v>1.41</v>
      </c>
      <c r="E274">
        <v>0.89</v>
      </c>
    </row>
    <row r="275" spans="1:5" x14ac:dyDescent="0.25">
      <c r="A275" t="s">
        <v>196</v>
      </c>
      <c r="B275" t="s">
        <v>199</v>
      </c>
      <c r="C275">
        <v>1.45291479820628</v>
      </c>
      <c r="D275">
        <v>0.66</v>
      </c>
      <c r="E275">
        <v>0.81</v>
      </c>
    </row>
    <row r="276" spans="1:5" x14ac:dyDescent="0.25">
      <c r="A276" t="s">
        <v>196</v>
      </c>
      <c r="B276" t="s">
        <v>303</v>
      </c>
      <c r="C276">
        <v>1.45291479820628</v>
      </c>
      <c r="D276">
        <v>1.17</v>
      </c>
      <c r="E276">
        <v>0.76</v>
      </c>
    </row>
    <row r="277" spans="1:5" x14ac:dyDescent="0.25">
      <c r="A277" t="s">
        <v>196</v>
      </c>
      <c r="B277" t="s">
        <v>201</v>
      </c>
      <c r="C277">
        <v>1.45291479820628</v>
      </c>
      <c r="D277">
        <v>0.94</v>
      </c>
      <c r="E277">
        <v>0.72</v>
      </c>
    </row>
    <row r="278" spans="1:5" x14ac:dyDescent="0.25">
      <c r="A278" t="s">
        <v>196</v>
      </c>
      <c r="B278" t="s">
        <v>304</v>
      </c>
      <c r="C278">
        <v>1.45291479820628</v>
      </c>
      <c r="D278">
        <v>0.99</v>
      </c>
      <c r="E278">
        <v>1.6</v>
      </c>
    </row>
    <row r="279" spans="1:5" x14ac:dyDescent="0.25">
      <c r="A279" t="s">
        <v>196</v>
      </c>
      <c r="B279" t="s">
        <v>198</v>
      </c>
      <c r="C279">
        <v>1.45291479820628</v>
      </c>
      <c r="D279">
        <v>0.92</v>
      </c>
      <c r="E279">
        <v>0.92</v>
      </c>
    </row>
    <row r="280" spans="1:5" x14ac:dyDescent="0.25">
      <c r="A280" t="s">
        <v>196</v>
      </c>
      <c r="B280" t="s">
        <v>300</v>
      </c>
      <c r="C280">
        <v>1.45291479820628</v>
      </c>
      <c r="D280">
        <v>0.41</v>
      </c>
      <c r="E280">
        <v>0.92</v>
      </c>
    </row>
    <row r="281" spans="1:5" x14ac:dyDescent="0.25">
      <c r="A281" t="s">
        <v>196</v>
      </c>
      <c r="B281" t="s">
        <v>301</v>
      </c>
      <c r="C281">
        <v>1.45291479820628</v>
      </c>
      <c r="D281">
        <v>0.56000000000000005</v>
      </c>
      <c r="E281">
        <v>1.27</v>
      </c>
    </row>
    <row r="282" spans="1:5" x14ac:dyDescent="0.25">
      <c r="A282" t="s">
        <v>196</v>
      </c>
      <c r="B282" t="s">
        <v>203</v>
      </c>
      <c r="C282">
        <v>1.45291479820628</v>
      </c>
      <c r="D282">
        <v>0.85</v>
      </c>
      <c r="E282">
        <v>1.22</v>
      </c>
    </row>
    <row r="283" spans="1:5" x14ac:dyDescent="0.25">
      <c r="A283" t="s">
        <v>32</v>
      </c>
      <c r="B283" t="s">
        <v>331</v>
      </c>
      <c r="C283">
        <v>1.10152284263959</v>
      </c>
      <c r="D283">
        <v>0.24</v>
      </c>
      <c r="E283">
        <v>0.64</v>
      </c>
    </row>
    <row r="284" spans="1:5" x14ac:dyDescent="0.25">
      <c r="A284" t="s">
        <v>32</v>
      </c>
      <c r="B284" t="s">
        <v>36</v>
      </c>
      <c r="C284">
        <v>1.10152284263959</v>
      </c>
      <c r="D284">
        <v>1.3</v>
      </c>
      <c r="E284">
        <v>0.65</v>
      </c>
    </row>
    <row r="285" spans="1:5" x14ac:dyDescent="0.25">
      <c r="A285" t="s">
        <v>32</v>
      </c>
      <c r="B285" t="s">
        <v>212</v>
      </c>
      <c r="C285">
        <v>1.10152284263959</v>
      </c>
      <c r="D285">
        <v>1.01</v>
      </c>
      <c r="E285">
        <v>1.3</v>
      </c>
    </row>
    <row r="286" spans="1:5" x14ac:dyDescent="0.25">
      <c r="A286" t="s">
        <v>32</v>
      </c>
      <c r="B286" t="s">
        <v>311</v>
      </c>
      <c r="C286">
        <v>1.10152284263959</v>
      </c>
      <c r="D286">
        <v>0.65</v>
      </c>
      <c r="E286">
        <v>1.1599999999999999</v>
      </c>
    </row>
    <row r="287" spans="1:5" x14ac:dyDescent="0.25">
      <c r="A287" t="s">
        <v>32</v>
      </c>
      <c r="B287" t="s">
        <v>210</v>
      </c>
      <c r="C287">
        <v>1.10152284263959</v>
      </c>
      <c r="D287">
        <v>0.57999999999999996</v>
      </c>
      <c r="E287">
        <v>1.3</v>
      </c>
    </row>
    <row r="288" spans="1:5" x14ac:dyDescent="0.25">
      <c r="A288" t="s">
        <v>32</v>
      </c>
      <c r="B288" t="s">
        <v>312</v>
      </c>
      <c r="C288">
        <v>1.10152284263959</v>
      </c>
      <c r="D288">
        <v>0.57999999999999996</v>
      </c>
      <c r="E288">
        <v>1.23</v>
      </c>
    </row>
    <row r="289" spans="1:5" x14ac:dyDescent="0.25">
      <c r="A289" t="s">
        <v>32</v>
      </c>
      <c r="B289" t="s">
        <v>209</v>
      </c>
      <c r="C289">
        <v>1.10152284263959</v>
      </c>
      <c r="D289">
        <v>1.1100000000000001</v>
      </c>
      <c r="E289">
        <v>0.48</v>
      </c>
    </row>
    <row r="290" spans="1:5" x14ac:dyDescent="0.25">
      <c r="A290" t="s">
        <v>32</v>
      </c>
      <c r="B290" t="s">
        <v>313</v>
      </c>
      <c r="C290">
        <v>1.10152284263959</v>
      </c>
      <c r="D290">
        <v>0.87</v>
      </c>
      <c r="E290">
        <v>1.1599999999999999</v>
      </c>
    </row>
    <row r="291" spans="1:5" x14ac:dyDescent="0.25">
      <c r="A291" t="s">
        <v>32</v>
      </c>
      <c r="B291" t="s">
        <v>309</v>
      </c>
      <c r="C291">
        <v>1.10152284263959</v>
      </c>
      <c r="D291">
        <v>0.57999999999999996</v>
      </c>
      <c r="E291">
        <v>0.79</v>
      </c>
    </row>
    <row r="292" spans="1:5" x14ac:dyDescent="0.25">
      <c r="A292" t="s">
        <v>32</v>
      </c>
      <c r="B292" t="s">
        <v>308</v>
      </c>
      <c r="C292">
        <v>1.10152284263959</v>
      </c>
      <c r="D292">
        <v>0.51</v>
      </c>
      <c r="E292">
        <v>0.94</v>
      </c>
    </row>
    <row r="293" spans="1:5" x14ac:dyDescent="0.25">
      <c r="A293" t="s">
        <v>32</v>
      </c>
      <c r="B293" t="s">
        <v>207</v>
      </c>
      <c r="C293">
        <v>1.10152284263959</v>
      </c>
      <c r="D293">
        <v>0.87</v>
      </c>
      <c r="E293">
        <v>0.87</v>
      </c>
    </row>
    <row r="294" spans="1:5" x14ac:dyDescent="0.25">
      <c r="A294" t="s">
        <v>32</v>
      </c>
      <c r="B294" t="s">
        <v>330</v>
      </c>
      <c r="C294">
        <v>1.10152284263959</v>
      </c>
      <c r="D294">
        <v>0.51</v>
      </c>
      <c r="E294">
        <v>1.3</v>
      </c>
    </row>
    <row r="295" spans="1:5" x14ac:dyDescent="0.25">
      <c r="A295" t="s">
        <v>32</v>
      </c>
      <c r="B295" t="s">
        <v>35</v>
      </c>
      <c r="C295">
        <v>1.10152284263959</v>
      </c>
      <c r="D295">
        <v>1.73</v>
      </c>
      <c r="E295">
        <v>0.79</v>
      </c>
    </row>
    <row r="296" spans="1:5" x14ac:dyDescent="0.25">
      <c r="A296" t="s">
        <v>32</v>
      </c>
      <c r="B296" t="s">
        <v>34</v>
      </c>
      <c r="C296">
        <v>1.10152284263959</v>
      </c>
      <c r="D296">
        <v>0.51</v>
      </c>
      <c r="E296">
        <v>1.08</v>
      </c>
    </row>
    <row r="297" spans="1:5" x14ac:dyDescent="0.25">
      <c r="A297" t="s">
        <v>32</v>
      </c>
      <c r="B297" t="s">
        <v>310</v>
      </c>
      <c r="C297">
        <v>1.10152284263959</v>
      </c>
      <c r="D297">
        <v>0.93</v>
      </c>
      <c r="E297">
        <v>0.93</v>
      </c>
    </row>
    <row r="298" spans="1:5" x14ac:dyDescent="0.25">
      <c r="A298" t="s">
        <v>32</v>
      </c>
      <c r="B298" t="s">
        <v>208</v>
      </c>
      <c r="C298">
        <v>1.10152284263959</v>
      </c>
      <c r="D298">
        <v>1.52</v>
      </c>
      <c r="E298">
        <v>0.94</v>
      </c>
    </row>
    <row r="299" spans="1:5" x14ac:dyDescent="0.25">
      <c r="A299" t="s">
        <v>32</v>
      </c>
      <c r="B299" t="s">
        <v>33</v>
      </c>
      <c r="C299">
        <v>1.10152284263959</v>
      </c>
      <c r="D299">
        <v>1.59</v>
      </c>
      <c r="E299">
        <v>0.36</v>
      </c>
    </row>
    <row r="300" spans="1:5" x14ac:dyDescent="0.25">
      <c r="A300" t="s">
        <v>32</v>
      </c>
      <c r="B300" t="s">
        <v>211</v>
      </c>
      <c r="C300">
        <v>1.10152284263959</v>
      </c>
      <c r="D300">
        <v>0.65</v>
      </c>
      <c r="E300">
        <v>2.02</v>
      </c>
    </row>
    <row r="301" spans="1:5" x14ac:dyDescent="0.25">
      <c r="A301" t="s">
        <v>213</v>
      </c>
      <c r="B301" t="s">
        <v>221</v>
      </c>
      <c r="C301">
        <v>1.1684210526315799</v>
      </c>
      <c r="D301">
        <v>0.54</v>
      </c>
      <c r="E301">
        <v>0.76</v>
      </c>
    </row>
    <row r="302" spans="1:5" x14ac:dyDescent="0.25">
      <c r="A302" t="s">
        <v>213</v>
      </c>
      <c r="B302" t="s">
        <v>214</v>
      </c>
      <c r="C302">
        <v>1.1684210526315799</v>
      </c>
      <c r="D302">
        <v>1.78</v>
      </c>
      <c r="E302">
        <v>0.66</v>
      </c>
    </row>
    <row r="303" spans="1:5" x14ac:dyDescent="0.25">
      <c r="A303" t="s">
        <v>213</v>
      </c>
      <c r="B303" t="s">
        <v>217</v>
      </c>
      <c r="C303">
        <v>1.1684210526315799</v>
      </c>
      <c r="D303">
        <v>0.51</v>
      </c>
      <c r="E303">
        <v>1.17</v>
      </c>
    </row>
    <row r="304" spans="1:5" x14ac:dyDescent="0.25">
      <c r="A304" t="s">
        <v>213</v>
      </c>
      <c r="B304" t="s">
        <v>216</v>
      </c>
      <c r="C304">
        <v>1.1684210526315799</v>
      </c>
      <c r="D304">
        <v>0.86</v>
      </c>
      <c r="E304">
        <v>1.67</v>
      </c>
    </row>
    <row r="305" spans="1:5" x14ac:dyDescent="0.25">
      <c r="A305" t="s">
        <v>213</v>
      </c>
      <c r="B305" t="s">
        <v>218</v>
      </c>
      <c r="C305">
        <v>1.1684210526315799</v>
      </c>
      <c r="D305">
        <v>1.19</v>
      </c>
      <c r="E305">
        <v>0.54</v>
      </c>
    </row>
    <row r="306" spans="1:5" x14ac:dyDescent="0.25">
      <c r="A306" t="s">
        <v>213</v>
      </c>
      <c r="B306" t="s">
        <v>219</v>
      </c>
      <c r="C306">
        <v>1.1684210526315799</v>
      </c>
      <c r="D306">
        <v>0.53</v>
      </c>
      <c r="E306">
        <v>1.19</v>
      </c>
    </row>
    <row r="307" spans="1:5" x14ac:dyDescent="0.25">
      <c r="A307" t="s">
        <v>213</v>
      </c>
      <c r="B307" t="s">
        <v>215</v>
      </c>
      <c r="C307">
        <v>1.1684210526315799</v>
      </c>
      <c r="D307">
        <v>1.07</v>
      </c>
      <c r="E307">
        <v>1.07</v>
      </c>
    </row>
    <row r="308" spans="1:5" x14ac:dyDescent="0.25">
      <c r="A308" t="s">
        <v>213</v>
      </c>
      <c r="B308" t="s">
        <v>314</v>
      </c>
      <c r="C308">
        <v>1.1684210526315799</v>
      </c>
      <c r="D308">
        <v>0.76</v>
      </c>
      <c r="E308">
        <v>0.91</v>
      </c>
    </row>
    <row r="309" spans="1:5" x14ac:dyDescent="0.25">
      <c r="A309" t="s">
        <v>213</v>
      </c>
      <c r="B309" t="s">
        <v>315</v>
      </c>
      <c r="C309">
        <v>1.1684210526315799</v>
      </c>
      <c r="D309">
        <v>1.52</v>
      </c>
      <c r="E309">
        <v>0.36</v>
      </c>
    </row>
    <row r="310" spans="1:5" x14ac:dyDescent="0.25">
      <c r="A310" t="s">
        <v>213</v>
      </c>
      <c r="B310" t="s">
        <v>220</v>
      </c>
      <c r="C310">
        <v>1.1684210526315799</v>
      </c>
      <c r="D310">
        <v>0.54</v>
      </c>
      <c r="E310">
        <v>1.46</v>
      </c>
    </row>
    <row r="311" spans="1:5" x14ac:dyDescent="0.25">
      <c r="A311" t="s">
        <v>213</v>
      </c>
      <c r="B311" t="s">
        <v>222</v>
      </c>
      <c r="C311">
        <v>1.1684210526315799</v>
      </c>
      <c r="D311">
        <v>1.24</v>
      </c>
      <c r="E311">
        <v>1.29</v>
      </c>
    </row>
    <row r="312" spans="1:5" x14ac:dyDescent="0.25">
      <c r="A312" t="s">
        <v>213</v>
      </c>
      <c r="B312" t="s">
        <v>223</v>
      </c>
      <c r="C312">
        <v>1.1684210526315799</v>
      </c>
      <c r="D312">
        <v>0.81</v>
      </c>
      <c r="E312">
        <v>0.87</v>
      </c>
    </row>
    <row r="313" spans="1:5" x14ac:dyDescent="0.25">
      <c r="A313" t="s">
        <v>37</v>
      </c>
      <c r="B313" t="s">
        <v>224</v>
      </c>
      <c r="C313">
        <v>1.3258426966292101</v>
      </c>
      <c r="D313">
        <v>0.47</v>
      </c>
      <c r="E313">
        <v>1.34</v>
      </c>
    </row>
    <row r="314" spans="1:5" x14ac:dyDescent="0.25">
      <c r="A314" t="s">
        <v>37</v>
      </c>
      <c r="B314" t="s">
        <v>229</v>
      </c>
      <c r="C314">
        <v>1.3258426966292101</v>
      </c>
      <c r="D314">
        <v>0.47</v>
      </c>
      <c r="E314">
        <v>0.94</v>
      </c>
    </row>
    <row r="315" spans="1:5" x14ac:dyDescent="0.25">
      <c r="A315" t="s">
        <v>37</v>
      </c>
      <c r="B315" t="s">
        <v>227</v>
      </c>
      <c r="C315">
        <v>1.3258426966292101</v>
      </c>
      <c r="D315">
        <v>0.98</v>
      </c>
      <c r="E315">
        <v>1.05</v>
      </c>
    </row>
    <row r="316" spans="1:5" x14ac:dyDescent="0.25">
      <c r="A316" t="s">
        <v>37</v>
      </c>
      <c r="B316" t="s">
        <v>226</v>
      </c>
      <c r="C316">
        <v>1.3258426966292101</v>
      </c>
      <c r="D316">
        <v>1</v>
      </c>
      <c r="E316">
        <v>1.47</v>
      </c>
    </row>
    <row r="317" spans="1:5" x14ac:dyDescent="0.25">
      <c r="A317" t="s">
        <v>37</v>
      </c>
      <c r="B317" t="s">
        <v>39</v>
      </c>
      <c r="C317">
        <v>1.3258426966292101</v>
      </c>
      <c r="D317">
        <v>0.67</v>
      </c>
      <c r="E317">
        <v>0.73</v>
      </c>
    </row>
    <row r="318" spans="1:5" x14ac:dyDescent="0.25">
      <c r="A318" t="s">
        <v>37</v>
      </c>
      <c r="B318" t="s">
        <v>225</v>
      </c>
      <c r="C318">
        <v>1.3258426966292101</v>
      </c>
      <c r="D318">
        <v>1</v>
      </c>
      <c r="E318">
        <v>0.53</v>
      </c>
    </row>
    <row r="319" spans="1:5" x14ac:dyDescent="0.25">
      <c r="A319" t="s">
        <v>37</v>
      </c>
      <c r="B319" t="s">
        <v>231</v>
      </c>
      <c r="C319">
        <v>1.3258426966292101</v>
      </c>
      <c r="D319">
        <v>0.87</v>
      </c>
      <c r="E319">
        <v>0.87</v>
      </c>
    </row>
    <row r="320" spans="1:5" x14ac:dyDescent="0.25">
      <c r="A320" t="s">
        <v>37</v>
      </c>
      <c r="B320" t="s">
        <v>38</v>
      </c>
      <c r="C320">
        <v>1.3258426966292101</v>
      </c>
      <c r="D320">
        <v>0.45</v>
      </c>
      <c r="E320">
        <v>0.9</v>
      </c>
    </row>
    <row r="321" spans="1:5" x14ac:dyDescent="0.25">
      <c r="A321" t="s">
        <v>37</v>
      </c>
      <c r="B321" t="s">
        <v>228</v>
      </c>
      <c r="C321">
        <v>1.3258426966292101</v>
      </c>
      <c r="D321">
        <v>0.96</v>
      </c>
      <c r="E321">
        <v>1.2</v>
      </c>
    </row>
    <row r="322" spans="1:5" x14ac:dyDescent="0.25">
      <c r="A322" t="s">
        <v>37</v>
      </c>
      <c r="B322" t="s">
        <v>230</v>
      </c>
      <c r="C322">
        <v>1.3258426966292101</v>
      </c>
      <c r="D322">
        <v>1.07</v>
      </c>
      <c r="E322">
        <v>0.94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1.1434108527131801</v>
      </c>
      <c r="D343">
        <v>0.68</v>
      </c>
      <c r="E343">
        <v>1.47</v>
      </c>
    </row>
    <row r="344" spans="1:5" x14ac:dyDescent="0.25">
      <c r="A344" t="s">
        <v>340</v>
      </c>
      <c r="B344" t="s">
        <v>352</v>
      </c>
      <c r="C344">
        <v>1.1434108527131801</v>
      </c>
      <c r="D344">
        <v>0.86</v>
      </c>
      <c r="E344">
        <v>1.04</v>
      </c>
    </row>
    <row r="345" spans="1:5" x14ac:dyDescent="0.25">
      <c r="A345" t="s">
        <v>340</v>
      </c>
      <c r="B345" t="s">
        <v>353</v>
      </c>
      <c r="C345">
        <v>1.1434108527131801</v>
      </c>
      <c r="D345">
        <v>1.28</v>
      </c>
      <c r="E345">
        <v>0.55000000000000004</v>
      </c>
    </row>
    <row r="346" spans="1:5" x14ac:dyDescent="0.25">
      <c r="A346" t="s">
        <v>340</v>
      </c>
      <c r="B346" t="s">
        <v>354</v>
      </c>
      <c r="C346">
        <v>1.1434108527131801</v>
      </c>
      <c r="D346">
        <v>1.41</v>
      </c>
      <c r="E346">
        <v>0.51</v>
      </c>
    </row>
    <row r="347" spans="1:5" x14ac:dyDescent="0.25">
      <c r="A347" t="s">
        <v>340</v>
      </c>
      <c r="B347" t="s">
        <v>356</v>
      </c>
      <c r="C347">
        <v>1.1434108527131801</v>
      </c>
      <c r="D347">
        <v>0.96</v>
      </c>
      <c r="E347">
        <v>1.3</v>
      </c>
    </row>
    <row r="348" spans="1:5" x14ac:dyDescent="0.25">
      <c r="A348" t="s">
        <v>340</v>
      </c>
      <c r="B348" t="s">
        <v>361</v>
      </c>
      <c r="C348">
        <v>1.1434108527131801</v>
      </c>
      <c r="D348">
        <v>0.61</v>
      </c>
      <c r="E348">
        <v>1.1599999999999999</v>
      </c>
    </row>
    <row r="349" spans="1:5" x14ac:dyDescent="0.25">
      <c r="A349" t="s">
        <v>340</v>
      </c>
      <c r="B349" t="s">
        <v>365</v>
      </c>
      <c r="C349">
        <v>1.1434108527131801</v>
      </c>
      <c r="D349">
        <v>0.79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1.1434108527131801</v>
      </c>
      <c r="D350">
        <v>0.73</v>
      </c>
      <c r="E350">
        <v>0.85</v>
      </c>
    </row>
    <row r="351" spans="1:5" x14ac:dyDescent="0.25">
      <c r="A351" t="s">
        <v>340</v>
      </c>
      <c r="B351" t="s">
        <v>378</v>
      </c>
      <c r="C351">
        <v>1.1434108527131801</v>
      </c>
      <c r="D351">
        <v>0.61</v>
      </c>
      <c r="E351">
        <v>1.1599999999999999</v>
      </c>
    </row>
    <row r="352" spans="1:5" x14ac:dyDescent="0.25">
      <c r="A352" t="s">
        <v>340</v>
      </c>
      <c r="B352" t="s">
        <v>385</v>
      </c>
      <c r="C352">
        <v>1.1434108527131801</v>
      </c>
      <c r="D352">
        <v>0.51</v>
      </c>
      <c r="E352">
        <v>1.3</v>
      </c>
    </row>
    <row r="353" spans="1:5" x14ac:dyDescent="0.25">
      <c r="A353" t="s">
        <v>340</v>
      </c>
      <c r="B353" t="s">
        <v>387</v>
      </c>
      <c r="C353">
        <v>1.1434108527131801</v>
      </c>
      <c r="D353">
        <v>0.73</v>
      </c>
      <c r="E353">
        <v>1.58</v>
      </c>
    </row>
    <row r="354" spans="1:5" x14ac:dyDescent="0.25">
      <c r="A354" t="s">
        <v>340</v>
      </c>
      <c r="B354" t="s">
        <v>390</v>
      </c>
      <c r="C354">
        <v>1.1434108527131801</v>
      </c>
      <c r="D354">
        <v>0.73</v>
      </c>
      <c r="E354">
        <v>1.24</v>
      </c>
    </row>
    <row r="355" spans="1:5" x14ac:dyDescent="0.25">
      <c r="A355" t="s">
        <v>340</v>
      </c>
      <c r="B355" t="s">
        <v>394</v>
      </c>
      <c r="C355">
        <v>1.1434108527131801</v>
      </c>
      <c r="D355">
        <v>0.85</v>
      </c>
      <c r="E355">
        <v>1.01</v>
      </c>
    </row>
    <row r="356" spans="1:5" x14ac:dyDescent="0.25">
      <c r="A356" t="s">
        <v>340</v>
      </c>
      <c r="B356" t="s">
        <v>405</v>
      </c>
      <c r="C356">
        <v>1.1434108527131801</v>
      </c>
      <c r="D356">
        <v>0.56000000000000005</v>
      </c>
      <c r="E356">
        <v>0.9</v>
      </c>
    </row>
    <row r="357" spans="1:5" x14ac:dyDescent="0.25">
      <c r="A357" t="s">
        <v>340</v>
      </c>
      <c r="B357" t="s">
        <v>413</v>
      </c>
      <c r="C357">
        <v>1.1434108527131801</v>
      </c>
      <c r="D357">
        <v>1.2</v>
      </c>
      <c r="E357">
        <v>0.68</v>
      </c>
    </row>
    <row r="358" spans="1:5" x14ac:dyDescent="0.25">
      <c r="A358" t="s">
        <v>340</v>
      </c>
      <c r="B358" t="s">
        <v>415</v>
      </c>
      <c r="C358">
        <v>1.1434108527131801</v>
      </c>
      <c r="D358">
        <v>0.9</v>
      </c>
      <c r="E358">
        <v>0.62</v>
      </c>
    </row>
    <row r="359" spans="1:5" x14ac:dyDescent="0.25">
      <c r="A359" t="s">
        <v>340</v>
      </c>
      <c r="B359" t="s">
        <v>418</v>
      </c>
      <c r="C359">
        <v>1.1434108527131801</v>
      </c>
      <c r="D359">
        <v>1.1299999999999999</v>
      </c>
      <c r="E359">
        <v>0.62</v>
      </c>
    </row>
    <row r="360" spans="1:5" x14ac:dyDescent="0.25">
      <c r="A360" t="s">
        <v>340</v>
      </c>
      <c r="B360" t="s">
        <v>428</v>
      </c>
      <c r="C360">
        <v>1.1434108527131801</v>
      </c>
      <c r="D360">
        <v>0.68</v>
      </c>
      <c r="E360">
        <v>1.18</v>
      </c>
    </row>
    <row r="361" spans="1:5" x14ac:dyDescent="0.25">
      <c r="A361" t="s">
        <v>340</v>
      </c>
      <c r="B361" t="s">
        <v>429</v>
      </c>
      <c r="C361">
        <v>1.1434108527131801</v>
      </c>
      <c r="D361">
        <v>0.62</v>
      </c>
      <c r="E361">
        <v>0.9</v>
      </c>
    </row>
    <row r="362" spans="1:5" x14ac:dyDescent="0.25">
      <c r="A362" t="s">
        <v>340</v>
      </c>
      <c r="B362" t="s">
        <v>431</v>
      </c>
      <c r="C362">
        <v>1.1434108527131801</v>
      </c>
      <c r="D362">
        <v>0.9</v>
      </c>
      <c r="E362">
        <v>0.85</v>
      </c>
    </row>
    <row r="363" spans="1:5" x14ac:dyDescent="0.25">
      <c r="A363" t="s">
        <v>342</v>
      </c>
      <c r="B363" t="s">
        <v>343</v>
      </c>
      <c r="C363">
        <v>0.83441558441558406</v>
      </c>
      <c r="D363">
        <v>0.43</v>
      </c>
      <c r="E363">
        <v>1.1000000000000001</v>
      </c>
    </row>
    <row r="364" spans="1:5" x14ac:dyDescent="0.25">
      <c r="A364" t="s">
        <v>342</v>
      </c>
      <c r="B364" t="s">
        <v>346</v>
      </c>
      <c r="C364">
        <v>0.83441558441558406</v>
      </c>
      <c r="D364">
        <v>0.43</v>
      </c>
      <c r="E364">
        <v>0.79</v>
      </c>
    </row>
    <row r="365" spans="1:5" x14ac:dyDescent="0.25">
      <c r="A365" t="s">
        <v>342</v>
      </c>
      <c r="B365" t="s">
        <v>348</v>
      </c>
      <c r="C365">
        <v>0.83441558441558406</v>
      </c>
      <c r="D365">
        <v>0.98</v>
      </c>
      <c r="E365">
        <v>0.85</v>
      </c>
    </row>
    <row r="366" spans="1:5" x14ac:dyDescent="0.25">
      <c r="A366" t="s">
        <v>342</v>
      </c>
      <c r="B366" t="s">
        <v>363</v>
      </c>
      <c r="C366">
        <v>0.83441558441558406</v>
      </c>
      <c r="D366">
        <v>0.67</v>
      </c>
      <c r="E366">
        <v>1.34</v>
      </c>
    </row>
    <row r="367" spans="1:5" x14ac:dyDescent="0.25">
      <c r="A367" t="s">
        <v>342</v>
      </c>
      <c r="B367" t="s">
        <v>364</v>
      </c>
      <c r="C367">
        <v>0.83441558441558406</v>
      </c>
      <c r="D367">
        <v>0.67</v>
      </c>
      <c r="E367">
        <v>1.46</v>
      </c>
    </row>
    <row r="368" spans="1:5" x14ac:dyDescent="0.25">
      <c r="A368" t="s">
        <v>342</v>
      </c>
      <c r="B368" t="s">
        <v>380</v>
      </c>
      <c r="C368">
        <v>0.83441558441558406</v>
      </c>
      <c r="D368">
        <v>1.04</v>
      </c>
      <c r="E368">
        <v>0.61</v>
      </c>
    </row>
    <row r="369" spans="1:5" x14ac:dyDescent="0.25">
      <c r="A369" t="s">
        <v>342</v>
      </c>
      <c r="B369" t="s">
        <v>384</v>
      </c>
      <c r="C369">
        <v>0.83441558441558406</v>
      </c>
      <c r="D369">
        <v>1.1000000000000001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0.83441558441558406</v>
      </c>
      <c r="D370">
        <v>0.79</v>
      </c>
      <c r="E370">
        <v>1.04</v>
      </c>
    </row>
    <row r="371" spans="1:5" x14ac:dyDescent="0.25">
      <c r="A371" t="s">
        <v>342</v>
      </c>
      <c r="B371" t="s">
        <v>392</v>
      </c>
      <c r="C371">
        <v>0.83441558441558406</v>
      </c>
      <c r="D371">
        <v>0.49</v>
      </c>
      <c r="E371">
        <v>1.4</v>
      </c>
    </row>
    <row r="372" spans="1:5" x14ac:dyDescent="0.25">
      <c r="A372" t="s">
        <v>342</v>
      </c>
      <c r="B372" t="s">
        <v>393</v>
      </c>
      <c r="C372">
        <v>0.83441558441558406</v>
      </c>
      <c r="D372">
        <v>0.66</v>
      </c>
      <c r="E372">
        <v>0.85</v>
      </c>
    </row>
    <row r="373" spans="1:5" x14ac:dyDescent="0.25">
      <c r="A373" t="s">
        <v>342</v>
      </c>
      <c r="B373" t="s">
        <v>396</v>
      </c>
      <c r="C373">
        <v>0.83441558441558406</v>
      </c>
      <c r="D373">
        <v>0.51</v>
      </c>
      <c r="E373">
        <v>1.02</v>
      </c>
    </row>
    <row r="374" spans="1:5" x14ac:dyDescent="0.25">
      <c r="A374" t="s">
        <v>342</v>
      </c>
      <c r="B374" t="s">
        <v>398</v>
      </c>
      <c r="C374">
        <v>0.83441558441558406</v>
      </c>
      <c r="D374">
        <v>0.85</v>
      </c>
      <c r="E374">
        <v>1.46</v>
      </c>
    </row>
    <row r="375" spans="1:5" x14ac:dyDescent="0.25">
      <c r="A375" t="s">
        <v>342</v>
      </c>
      <c r="B375" t="s">
        <v>399</v>
      </c>
      <c r="C375">
        <v>0.83441558441558406</v>
      </c>
      <c r="D375">
        <v>0.79</v>
      </c>
      <c r="E375">
        <v>1.1000000000000001</v>
      </c>
    </row>
    <row r="376" spans="1:5" x14ac:dyDescent="0.25">
      <c r="A376" t="s">
        <v>342</v>
      </c>
      <c r="B376" t="s">
        <v>400</v>
      </c>
      <c r="C376">
        <v>0.83441558441558406</v>
      </c>
      <c r="D376">
        <v>0.98</v>
      </c>
      <c r="E376">
        <v>0.26</v>
      </c>
    </row>
    <row r="377" spans="1:5" x14ac:dyDescent="0.25">
      <c r="A377" t="s">
        <v>342</v>
      </c>
      <c r="B377" t="s">
        <v>402</v>
      </c>
      <c r="C377">
        <v>0.83441558441558406</v>
      </c>
      <c r="D377">
        <v>0.79</v>
      </c>
      <c r="E377">
        <v>0.91</v>
      </c>
    </row>
    <row r="378" spans="1:5" x14ac:dyDescent="0.25">
      <c r="A378" t="s">
        <v>342</v>
      </c>
      <c r="B378" t="s">
        <v>406</v>
      </c>
      <c r="C378">
        <v>0.83441558441558406</v>
      </c>
      <c r="D378">
        <v>0.73</v>
      </c>
      <c r="E378">
        <v>0.85</v>
      </c>
    </row>
    <row r="379" spans="1:5" x14ac:dyDescent="0.25">
      <c r="A379" t="s">
        <v>342</v>
      </c>
      <c r="B379" t="s">
        <v>409</v>
      </c>
      <c r="C379">
        <v>0.83441558441558406</v>
      </c>
      <c r="D379">
        <v>0.73</v>
      </c>
      <c r="E379">
        <v>0.98</v>
      </c>
    </row>
    <row r="380" spans="1:5" x14ac:dyDescent="0.25">
      <c r="A380" t="s">
        <v>342</v>
      </c>
      <c r="B380" t="s">
        <v>414</v>
      </c>
      <c r="C380">
        <v>0.83441558441558406</v>
      </c>
      <c r="D380">
        <v>0.73</v>
      </c>
      <c r="E380">
        <v>1.04</v>
      </c>
    </row>
    <row r="381" spans="1:5" x14ac:dyDescent="0.25">
      <c r="A381" t="s">
        <v>342</v>
      </c>
      <c r="B381" t="s">
        <v>420</v>
      </c>
      <c r="C381">
        <v>0.83441558441558406</v>
      </c>
      <c r="D381">
        <v>0.79</v>
      </c>
      <c r="E381">
        <v>0.79</v>
      </c>
    </row>
    <row r="382" spans="1:5" x14ac:dyDescent="0.25">
      <c r="A382" t="s">
        <v>342</v>
      </c>
      <c r="B382" t="s">
        <v>426</v>
      </c>
      <c r="C382">
        <v>0.83441558441558406</v>
      </c>
      <c r="D382">
        <v>0.49</v>
      </c>
      <c r="E382">
        <v>1.1000000000000001</v>
      </c>
    </row>
    <row r="383" spans="1:5" x14ac:dyDescent="0.25">
      <c r="A383" t="s">
        <v>342</v>
      </c>
      <c r="B383" t="s">
        <v>430</v>
      </c>
      <c r="C383">
        <v>0.83441558441558406</v>
      </c>
      <c r="D383">
        <v>0.74</v>
      </c>
      <c r="E383">
        <v>0.97</v>
      </c>
    </row>
    <row r="384" spans="1:5" x14ac:dyDescent="0.25">
      <c r="A384" t="s">
        <v>342</v>
      </c>
      <c r="B384" t="s">
        <v>436</v>
      </c>
      <c r="C384">
        <v>0.83441558441558406</v>
      </c>
      <c r="D384">
        <v>0.3</v>
      </c>
      <c r="E384">
        <v>0.91</v>
      </c>
    </row>
    <row r="385" spans="1:5" x14ac:dyDescent="0.25">
      <c r="A385" t="s">
        <v>40</v>
      </c>
      <c r="B385" t="s">
        <v>339</v>
      </c>
      <c r="C385">
        <v>1.17241379310345</v>
      </c>
      <c r="D385">
        <v>0.74</v>
      </c>
      <c r="E385">
        <v>0.79</v>
      </c>
    </row>
    <row r="386" spans="1:5" x14ac:dyDescent="0.25">
      <c r="A386" t="s">
        <v>40</v>
      </c>
      <c r="B386" t="s">
        <v>333</v>
      </c>
      <c r="C386">
        <v>1.17241379310345</v>
      </c>
      <c r="D386">
        <v>0.64</v>
      </c>
      <c r="E386">
        <v>1.28</v>
      </c>
    </row>
    <row r="387" spans="1:5" x14ac:dyDescent="0.25">
      <c r="A387" t="s">
        <v>40</v>
      </c>
      <c r="B387" t="s">
        <v>238</v>
      </c>
      <c r="C387">
        <v>1.17241379310345</v>
      </c>
      <c r="D387">
        <v>0.54</v>
      </c>
      <c r="E387">
        <v>0.74</v>
      </c>
    </row>
    <row r="388" spans="1:5" x14ac:dyDescent="0.25">
      <c r="A388" t="s">
        <v>40</v>
      </c>
      <c r="B388" t="s">
        <v>320</v>
      </c>
      <c r="C388">
        <v>1.17241379310345</v>
      </c>
      <c r="D388">
        <v>1.43</v>
      </c>
      <c r="E388">
        <v>1.01</v>
      </c>
    </row>
    <row r="389" spans="1:5" x14ac:dyDescent="0.25">
      <c r="A389" t="s">
        <v>40</v>
      </c>
      <c r="B389" t="s">
        <v>234</v>
      </c>
      <c r="C389">
        <v>1.17241379310345</v>
      </c>
      <c r="D389">
        <v>0.59</v>
      </c>
      <c r="E389">
        <v>1.18</v>
      </c>
    </row>
    <row r="390" spans="1:5" x14ac:dyDescent="0.25">
      <c r="A390" t="s">
        <v>40</v>
      </c>
      <c r="B390" t="s">
        <v>316</v>
      </c>
      <c r="C390">
        <v>1.17241379310345</v>
      </c>
      <c r="D390">
        <v>0.74</v>
      </c>
      <c r="E390">
        <v>1.64</v>
      </c>
    </row>
    <row r="391" spans="1:5" x14ac:dyDescent="0.25">
      <c r="A391" t="s">
        <v>40</v>
      </c>
      <c r="B391" t="s">
        <v>335</v>
      </c>
      <c r="C391">
        <v>1.17241379310345</v>
      </c>
      <c r="D391">
        <v>0.69</v>
      </c>
      <c r="E391">
        <v>1.23</v>
      </c>
    </row>
    <row r="392" spans="1:5" x14ac:dyDescent="0.25">
      <c r="A392" t="s">
        <v>40</v>
      </c>
      <c r="B392" t="s">
        <v>332</v>
      </c>
      <c r="C392">
        <v>1.17241379310345</v>
      </c>
      <c r="D392">
        <v>1.48</v>
      </c>
      <c r="E392">
        <v>0.54</v>
      </c>
    </row>
    <row r="393" spans="1:5" x14ac:dyDescent="0.25">
      <c r="A393" t="s">
        <v>40</v>
      </c>
      <c r="B393" t="s">
        <v>321</v>
      </c>
      <c r="C393">
        <v>1.17241379310345</v>
      </c>
      <c r="D393">
        <v>1.08</v>
      </c>
      <c r="E393">
        <v>0.69</v>
      </c>
    </row>
    <row r="394" spans="1:5" x14ac:dyDescent="0.25">
      <c r="A394" t="s">
        <v>40</v>
      </c>
      <c r="B394" t="s">
        <v>236</v>
      </c>
      <c r="C394">
        <v>1.17241379310345</v>
      </c>
      <c r="D394">
        <v>0.74</v>
      </c>
      <c r="E394">
        <v>0.93</v>
      </c>
    </row>
    <row r="395" spans="1:5" x14ac:dyDescent="0.25">
      <c r="A395" t="s">
        <v>40</v>
      </c>
      <c r="B395" t="s">
        <v>41</v>
      </c>
      <c r="C395">
        <v>1.17241379310345</v>
      </c>
      <c r="D395">
        <v>0.37</v>
      </c>
      <c r="E395">
        <v>1.32</v>
      </c>
    </row>
    <row r="396" spans="1:5" x14ac:dyDescent="0.25">
      <c r="A396" t="s">
        <v>40</v>
      </c>
      <c r="B396" t="s">
        <v>233</v>
      </c>
      <c r="C396">
        <v>1.17241379310345</v>
      </c>
      <c r="D396">
        <v>0.64</v>
      </c>
      <c r="E396">
        <v>0.89</v>
      </c>
    </row>
    <row r="397" spans="1:5" x14ac:dyDescent="0.25">
      <c r="A397" t="s">
        <v>40</v>
      </c>
      <c r="B397" t="s">
        <v>317</v>
      </c>
      <c r="C397">
        <v>1.17241379310345</v>
      </c>
      <c r="D397">
        <v>1.23</v>
      </c>
      <c r="E397">
        <v>0.93</v>
      </c>
    </row>
    <row r="398" spans="1:5" x14ac:dyDescent="0.25">
      <c r="A398" t="s">
        <v>40</v>
      </c>
      <c r="B398" t="s">
        <v>42</v>
      </c>
      <c r="C398">
        <v>1.17241379310345</v>
      </c>
      <c r="D398">
        <v>0.89</v>
      </c>
      <c r="E398">
        <v>1.08</v>
      </c>
    </row>
    <row r="399" spans="1:5" x14ac:dyDescent="0.25">
      <c r="A399" t="s">
        <v>40</v>
      </c>
      <c r="B399" t="s">
        <v>334</v>
      </c>
      <c r="C399">
        <v>1.17241379310345</v>
      </c>
      <c r="D399">
        <v>0.64</v>
      </c>
      <c r="E399">
        <v>1.08</v>
      </c>
    </row>
    <row r="400" spans="1:5" x14ac:dyDescent="0.25">
      <c r="A400" t="s">
        <v>40</v>
      </c>
      <c r="B400" t="s">
        <v>237</v>
      </c>
      <c r="C400">
        <v>1.17241379310345</v>
      </c>
      <c r="D400">
        <v>0.59</v>
      </c>
      <c r="E400">
        <v>0.93</v>
      </c>
    </row>
    <row r="401" spans="1:5" x14ac:dyDescent="0.25">
      <c r="A401" t="s">
        <v>40</v>
      </c>
      <c r="B401" t="s">
        <v>232</v>
      </c>
      <c r="C401">
        <v>1.17241379310345</v>
      </c>
      <c r="D401">
        <v>0.74</v>
      </c>
      <c r="E401">
        <v>0.95</v>
      </c>
    </row>
    <row r="402" spans="1:5" x14ac:dyDescent="0.25">
      <c r="A402" t="s">
        <v>40</v>
      </c>
      <c r="B402" t="s">
        <v>319</v>
      </c>
      <c r="C402">
        <v>1.17241379310345</v>
      </c>
      <c r="D402">
        <v>0.59</v>
      </c>
      <c r="E402">
        <v>1.28</v>
      </c>
    </row>
    <row r="403" spans="1:5" x14ac:dyDescent="0.25">
      <c r="A403" t="s">
        <v>40</v>
      </c>
      <c r="B403" t="s">
        <v>235</v>
      </c>
      <c r="C403">
        <v>1.17241379310345</v>
      </c>
      <c r="D403">
        <v>0.93</v>
      </c>
      <c r="E403">
        <v>0.93</v>
      </c>
    </row>
    <row r="404" spans="1:5" x14ac:dyDescent="0.25">
      <c r="A404" t="s">
        <v>40</v>
      </c>
      <c r="B404" t="s">
        <v>239</v>
      </c>
      <c r="C404">
        <v>1.17241379310345</v>
      </c>
      <c r="D404">
        <v>0.84</v>
      </c>
      <c r="E404">
        <v>0.49</v>
      </c>
    </row>
    <row r="405" spans="1:5" x14ac:dyDescent="0.25">
      <c r="A405" t="s">
        <v>40</v>
      </c>
      <c r="B405" t="s">
        <v>318</v>
      </c>
      <c r="C405">
        <v>1.17241379310345</v>
      </c>
      <c r="D405">
        <v>0.84</v>
      </c>
      <c r="E405">
        <v>1.1299999999999999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288" activePane="bottomRight" state="frozen"/>
      <selection pane="topRight" activeCell="M1" sqref="M1"/>
      <selection pane="bottomLeft" activeCell="A2" sqref="A2"/>
      <selection pane="bottomRight" activeCell="BJ271" sqref="BJ271:BL31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1.3127272727272701</v>
      </c>
      <c r="F2">
        <f>VLOOKUP(B2,home!$B$2:$E$405,3,FALSE)</f>
        <v>1.57</v>
      </c>
      <c r="G2">
        <f>VLOOKUP(C2,away!$B$2:$E$405,4,FALSE)</f>
        <v>1.17</v>
      </c>
      <c r="H2">
        <f>VLOOKUP(A2,away!$A$2:$E$405,3,FALSE)</f>
        <v>1.2909090909090899</v>
      </c>
      <c r="I2">
        <f>VLOOKUP(C2,away!$B$2:$E$405,3,FALSE)</f>
        <v>0.66</v>
      </c>
      <c r="J2">
        <f>VLOOKUP(B2,home!$B$2:$E$405,4,FALSE)</f>
        <v>0.56999999999999995</v>
      </c>
      <c r="K2" s="3">
        <f>E2*F2*G2</f>
        <v>2.4113487272727223</v>
      </c>
      <c r="L2" s="3">
        <f>H2*I2*J2</f>
        <v>0.48563999999999963</v>
      </c>
      <c r="M2" s="5">
        <f>_xlfn.POISSON.DIST(0,$K2,FALSE) * _xlfn.POISSON.DIST(0,$L2,FALSE)</f>
        <v>5.5189159697696437E-2</v>
      </c>
      <c r="N2" s="5">
        <f>_xlfn.POISSON.DIST(1,K2,FALSE) * _xlfn.POISSON.DIST(0,L2,FALSE)</f>
        <v>0.13308030999629131</v>
      </c>
      <c r="O2" s="5">
        <f>_xlfn.POISSON.DIST(0,K2,FALSE) * _xlfn.POISSON.DIST(1,L2,FALSE)</f>
        <v>2.6802063515589274E-2</v>
      </c>
      <c r="P2" s="5">
        <f>_xlfn.POISSON.DIST(1,K2,FALSE) * _xlfn.POISSON.DIST(1,L2,FALSE)</f>
        <v>6.462912174659885E-2</v>
      </c>
      <c r="Q2" s="5">
        <f>_xlfn.POISSON.DIST(2,K2,FALSE) * _xlfn.POISSON.DIST(0,L2,FALSE)</f>
        <v>0.16045151806730823</v>
      </c>
      <c r="R2" s="5">
        <f>_xlfn.POISSON.DIST(0,K2,FALSE) * _xlfn.POISSON.DIST(2,L2,FALSE)</f>
        <v>6.5080770628553825E-3</v>
      </c>
      <c r="S2" s="5">
        <f>_xlfn.POISSON.DIST(2,K2,FALSE) * _xlfn.POISSON.DIST(2,L2,FALSE)</f>
        <v>1.892094118037025E-2</v>
      </c>
      <c r="T2" s="5">
        <f>_xlfn.POISSON.DIST(2,K2,FALSE) * _xlfn.POISSON.DIST(1,L2,FALSE)</f>
        <v>7.7921675234207496E-2</v>
      </c>
      <c r="U2" s="5">
        <f>_xlfn.POISSON.DIST(1,K2,FALSE) * _xlfn.POISSON.DIST(2,L2,FALSE)</f>
        <v>1.5693243342509121E-2</v>
      </c>
      <c r="V2" s="5">
        <f>_xlfn.POISSON.DIST(3,K2,FALSE) * _xlfn.POISSON.DIST(3,L2,FALSE)</f>
        <v>2.461924321943379E-3</v>
      </c>
      <c r="W2" s="5">
        <f>_xlfn.POISSON.DIST(3,K2,FALSE) * _xlfn.POISSON.DIST(0,L2,FALSE)</f>
        <v>0.1289681879601933</v>
      </c>
      <c r="X2" s="5">
        <f>_xlfn.POISSON.DIST(3,K2,FALSE) * _xlfn.POISSON.DIST(1,L2,FALSE)</f>
        <v>6.2632110800988225E-2</v>
      </c>
      <c r="Y2" s="5">
        <f>_xlfn.POISSON.DIST(3,K2,FALSE) * _xlfn.POISSON.DIST(2,L2,FALSE)</f>
        <v>1.5208329144695948E-2</v>
      </c>
      <c r="Z2" s="5">
        <f>_xlfn.POISSON.DIST(0,K2,FALSE) * _xlfn.POISSON.DIST(3,L2,FALSE)</f>
        <v>1.0535275149350287E-3</v>
      </c>
      <c r="AA2" s="5">
        <f>_xlfn.POISSON.DIST(1,K2,FALSE) * _xlfn.POISSON.DIST(3,L2,FALSE)</f>
        <v>2.5404222322853755E-3</v>
      </c>
      <c r="AB2" s="5">
        <f>_xlfn.POISSON.DIST(2,K2,FALSE) * _xlfn.POISSON.DIST(3,L2,FALSE)</f>
        <v>3.0629219582783344E-3</v>
      </c>
      <c r="AC2" s="5">
        <f>_xlfn.POISSON.DIST(4,K2,FALSE) * _xlfn.POISSON.DIST(4,L2,FALSE)</f>
        <v>1.8018937913412441E-4</v>
      </c>
      <c r="AD2" s="5">
        <f>_xlfn.POISSON.DIST(4,K2,FALSE) * _xlfn.POISSON.DIST(0,L2,FALSE)</f>
        <v>7.7746818974120321E-2</v>
      </c>
      <c r="AE2" s="5">
        <f>_xlfn.POISSON.DIST(4,K2,FALSE) * _xlfn.POISSON.DIST(1,L2,FALSE)</f>
        <v>3.7756965166591758E-2</v>
      </c>
      <c r="AF2" s="5">
        <f>_xlfn.POISSON.DIST(4,K2,FALSE) * _xlfn.POISSON.DIST(2,L2,FALSE)</f>
        <v>9.1681462817518027E-3</v>
      </c>
      <c r="AG2" s="5">
        <f>_xlfn.POISSON.DIST(4,K2,FALSE) * _xlfn.POISSON.DIST(3,L2,FALSE)</f>
        <v>1.4841395200899813E-3</v>
      </c>
      <c r="AH2" s="5">
        <f>_xlfn.POISSON.DIST(0,K2,FALSE) * _xlfn.POISSON.DIST(4,L2,FALSE)</f>
        <v>1.279087755882617E-4</v>
      </c>
      <c r="AI2" s="5">
        <f>_xlfn.POISSON.DIST(1,K2,FALSE) * _xlfn.POISSON.DIST(4,L2,FALSE)</f>
        <v>3.0843266322176709E-4</v>
      </c>
      <c r="AJ2" s="5">
        <f>_xlfn.POISSON.DIST(2,K2,FALSE) * _xlfn.POISSON.DIST(4,L2,FALSE)</f>
        <v>3.7186935495457218E-4</v>
      </c>
      <c r="AK2" s="5">
        <f>_xlfn.POISSON.DIST(3,K2,FALSE) * _xlfn.POISSON.DIST(4,L2,FALSE)</f>
        <v>2.9890223192714533E-4</v>
      </c>
      <c r="AL2" s="5">
        <f>_xlfn.POISSON.DIST(5,K2,FALSE) * _xlfn.POISSON.DIST(5,L2,FALSE)</f>
        <v>8.4404121282458831E-6</v>
      </c>
      <c r="AM2" s="5">
        <f>_xlfn.POISSON.DIST(5,K2,FALSE) * _xlfn.POISSON.DIST(0,L2,FALSE)</f>
        <v>3.7494938596549579E-2</v>
      </c>
      <c r="AN2" s="5">
        <f>_xlfn.POISSON.DIST(5,K2,FALSE) * _xlfn.POISSON.DIST(1,L2,FALSE)</f>
        <v>1.8209041980028321E-2</v>
      </c>
      <c r="AO2" s="5">
        <f>_xlfn.POISSON.DIST(5,K2,FALSE) * _xlfn.POISSON.DIST(2,L2,FALSE)</f>
        <v>4.4215195735904734E-3</v>
      </c>
      <c r="AP2" s="5">
        <f>_xlfn.POISSON.DIST(5,K2,FALSE) * _xlfn.POISSON.DIST(3,L2,FALSE)</f>
        <v>7.1575558857282556E-4</v>
      </c>
      <c r="AQ2" s="5">
        <f>_xlfn.POISSON.DIST(5,K2,FALSE) * _xlfn.POISSON.DIST(4,L2,FALSE)</f>
        <v>8.6899886008626651E-5</v>
      </c>
      <c r="AR2" s="5">
        <f>_xlfn.POISSON.DIST(0,K2,FALSE) * _xlfn.POISSON.DIST(5,L2,FALSE)</f>
        <v>1.2423523555336674E-5</v>
      </c>
      <c r="AS2" s="5">
        <f>_xlfn.POISSON.DIST(1,K2,FALSE) * _xlfn.POISSON.DIST(5,L2,FALSE)</f>
        <v>2.9957447713403773E-5</v>
      </c>
      <c r="AT2" s="5">
        <f>_xlfn.POISSON.DIST(2,K2,FALSE) * _xlfn.POISSON.DIST(5,L2,FALSE)</f>
        <v>3.611892670802766E-5</v>
      </c>
      <c r="AU2" s="5">
        <f>_xlfn.POISSON.DIST(3,K2,FALSE) * _xlfn.POISSON.DIST(5,L2,FALSE)</f>
        <v>2.9031775982619748E-5</v>
      </c>
      <c r="AV2" s="5">
        <f>_xlfn.POISSON.DIST(4,K2,FALSE) * _xlfn.POISSON.DIST(5,L2,FALSE)</f>
        <v>1.7501434016539224E-5</v>
      </c>
      <c r="AW2" s="5">
        <f>_xlfn.POISSON.DIST(6,K2,FALSE) * _xlfn.POISSON.DIST(6,L2,FALSE)</f>
        <v>2.7455896231145861E-7</v>
      </c>
      <c r="AX2" s="5">
        <f>_xlfn.POISSON.DIST(6,K2,FALSE) * _xlfn.POISSON.DIST(0,L2,FALSE)</f>
        <v>1.5068895410659774E-2</v>
      </c>
      <c r="AY2" s="5">
        <f>_xlfn.POISSON.DIST(6,K2,FALSE) * _xlfn.POISSON.DIST(1,L2,FALSE)</f>
        <v>7.3180583672328063E-3</v>
      </c>
      <c r="AZ2" s="5">
        <f>_xlfn.POISSON.DIST(6,K2,FALSE) * _xlfn.POISSON.DIST(2,L2,FALSE)</f>
        <v>1.7769709327314686E-3</v>
      </c>
      <c r="BA2" s="5">
        <f>_xlfn.POISSON.DIST(6,K2,FALSE) * _xlfn.POISSON.DIST(3,L2,FALSE)</f>
        <v>2.8765605459056998E-4</v>
      </c>
      <c r="BB2" s="5">
        <f>_xlfn.POISSON.DIST(6,K2,FALSE) * _xlfn.POISSON.DIST(4,L2,FALSE)</f>
        <v>3.4924321587841066E-5</v>
      </c>
      <c r="BC2" s="5">
        <f>_xlfn.POISSON.DIST(6,K2,FALSE) * _xlfn.POISSON.DIST(5,L2,FALSE)</f>
        <v>3.3921295071838245E-6</v>
      </c>
      <c r="BD2" s="5">
        <f>_xlfn.POISSON.DIST(0,K2,FALSE) * _xlfn.POISSON.DIST(6,L2,FALSE)</f>
        <v>1.0055599965689498E-6</v>
      </c>
      <c r="BE2" s="5">
        <f>_xlfn.POISSON.DIST(1,K2,FALSE) * _xlfn.POISSON.DIST(6,L2,FALSE)</f>
        <v>2.4247558179228998E-6</v>
      </c>
      <c r="BF2" s="5">
        <f>_xlfn.POISSON.DIST(2,K2,FALSE) * _xlfn.POISSON.DIST(6,L2,FALSE)</f>
        <v>2.9234659277477571E-6</v>
      </c>
      <c r="BG2" s="5">
        <f>_xlfn.POISSON.DIST(3,K2,FALSE) * _xlfn.POISSON.DIST(6,L2,FALSE)</f>
        <v>2.3498319480332412E-6</v>
      </c>
      <c r="BH2" s="5">
        <f>_xlfn.POISSON.DIST(4,K2,FALSE) * _xlfn.POISSON.DIST(6,L2,FALSE)</f>
        <v>1.4165660692986839E-6</v>
      </c>
      <c r="BI2" s="5">
        <f>_xlfn.POISSON.DIST(5,K2,FALSE) * _xlfn.POISSON.DIST(6,L2,FALSE)</f>
        <v>6.8316695766022139E-7</v>
      </c>
      <c r="BJ2" s="8">
        <f>SUM(N2,Q2,T2,W2,X2,Y2,AD2,AE2,AF2,AG2,AM2,AN2,AO2,AP2,AQ2,AX2,AY2,AZ2,BA2,BB2,BC2)</f>
        <v>0.78983625398729784</v>
      </c>
      <c r="BK2" s="8">
        <f>SUM(M2,P2,S2,V2,AC2,AL2,AY2)</f>
        <v>0.1487078351051041</v>
      </c>
      <c r="BL2" s="8">
        <f>SUM(O2,R2,U2,AA2,AB2,AH2,AI2,AJ2,AK2,AR2,AS2,AT2,AU2,AV2,BD2,BE2,BF2,BG2,BH2,BI2)</f>
        <v>5.5849677591902389E-2</v>
      </c>
      <c r="BM2" s="8">
        <f>SUM(S2:BI2)</f>
        <v>0.5414692603046295</v>
      </c>
      <c r="BN2" s="8">
        <f>SUM(M2:R2)</f>
        <v>0.44666025008633953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1.2276029055690101</v>
      </c>
      <c r="F3">
        <f>VLOOKUP(B3,home!$B$2:$E$405,3,FALSE)</f>
        <v>1.49</v>
      </c>
      <c r="G3">
        <f>VLOOKUP(C3,away!$B$2:$E$405,4,FALSE)</f>
        <v>1.01</v>
      </c>
      <c r="H3">
        <f>VLOOKUP(A3,away!$A$2:$E$405,3,FALSE)</f>
        <v>1.0193704600484299</v>
      </c>
      <c r="I3">
        <f>VLOOKUP(C3,away!$B$2:$E$405,3,FALSE)</f>
        <v>0.62</v>
      </c>
      <c r="J3">
        <f>VLOOKUP(B3,home!$B$2:$E$405,4,FALSE)</f>
        <v>1.1000000000000001</v>
      </c>
      <c r="K3" s="3">
        <f t="shared" ref="K3:K8" si="0">E3*F3*G3</f>
        <v>1.8474196125908033</v>
      </c>
      <c r="L3" s="3">
        <f t="shared" ref="L3:L8" si="1">H3*I3*J3</f>
        <v>0.69521065375302926</v>
      </c>
      <c r="M3" s="5">
        <f>_xlfn.POISSON.DIST(0,K3,FALSE) * _xlfn.POISSON.DIST(0,L3,FALSE)</f>
        <v>7.8659232725363001E-2</v>
      </c>
      <c r="N3" s="5">
        <f>_xlfn.POISSON.DIST(1,K3,FALSE) * _xlfn.POISSON.DIST(0,L3,FALSE)</f>
        <v>0.14531660924817993</v>
      </c>
      <c r="O3" s="5">
        <f>_xlfn.POISSON.DIST(0,K3,FALSE) * _xlfn.POISSON.DIST(1,L3,FALSE)</f>
        <v>5.4684736606711283E-2</v>
      </c>
      <c r="P3" s="5">
        <f>_xlfn.POISSON.DIST(1,K3,FALSE) * _xlfn.POISSON.DIST(1,L3,FALSE)</f>
        <v>0.10102565491660068</v>
      </c>
      <c r="Q3" s="5">
        <f>_xlfn.POISSON.DIST(2,K3,FALSE) * _xlfn.POISSON.DIST(0,L3,FALSE)</f>
        <v>0.1342303769801409</v>
      </c>
      <c r="R3" s="5">
        <f>_xlfn.POISSON.DIST(0,K3,FALSE) * _xlfn.POISSON.DIST(2,L3,FALSE)</f>
        <v>1.900870574333198E-2</v>
      </c>
      <c r="S3" s="5">
        <f>_xlfn.POISSON.DIST(2,K3,FALSE) * _xlfn.POISSON.DIST(2,L3,FALSE)</f>
        <v>3.2437968810866587E-2</v>
      </c>
      <c r="T3" s="5">
        <f>_xlfn.POISSON.DIST(2,K3,FALSE) * _xlfn.POISSON.DIST(1,L3,FALSE)</f>
        <v>9.3318388133879326E-2</v>
      </c>
      <c r="U3" s="5">
        <f>_xlfn.POISSON.DIST(1,K3,FALSE) * _xlfn.POISSON.DIST(2,L3,FALSE)</f>
        <v>3.5117055800198943E-2</v>
      </c>
      <c r="V3" s="5">
        <f>_xlfn.POISSON.DIST(3,K3,FALSE) * _xlfn.POISSON.DIST(3,L3,FALSE)</f>
        <v>4.6290632103669982E-3</v>
      </c>
      <c r="W3" s="5">
        <f>_xlfn.POISSON.DIST(3,K3,FALSE) * _xlfn.POISSON.DIST(0,L3,FALSE)</f>
        <v>8.2659943679523118E-2</v>
      </c>
      <c r="X3" s="5">
        <f>_xlfn.POISSON.DIST(3,K3,FALSE) * _xlfn.POISSON.DIST(1,L3,FALSE)</f>
        <v>5.7466073484629843E-2</v>
      </c>
      <c r="Y3" s="5">
        <f>_xlfn.POISSON.DIST(3,K3,FALSE) * _xlfn.POISSON.DIST(2,L3,FALSE)</f>
        <v>1.9975513257934566E-2</v>
      </c>
      <c r="Z3" s="5">
        <f>_xlfn.POISSON.DIST(0,K3,FALSE) * _xlfn.POISSON.DIST(3,L3,FALSE)</f>
        <v>4.4050182489402635E-3</v>
      </c>
      <c r="AA3" s="5">
        <f>_xlfn.POISSON.DIST(1,K3,FALSE) * _xlfn.POISSON.DIST(3,L3,FALSE)</f>
        <v>8.1379171069126399E-3</v>
      </c>
      <c r="AB3" s="5">
        <f>_xlfn.POISSON.DIST(2,K3,FALSE) * _xlfn.POISSON.DIST(3,L3,FALSE)</f>
        <v>7.5170738344743117E-3</v>
      </c>
      <c r="AC3" s="5">
        <f>_xlfn.POISSON.DIST(4,K3,FALSE) * _xlfn.POISSON.DIST(4,L3,FALSE)</f>
        <v>3.7158236728426433E-4</v>
      </c>
      <c r="AD3" s="5">
        <f>_xlfn.POISSON.DIST(4,K3,FALSE) * _xlfn.POISSON.DIST(0,L3,FALSE)</f>
        <v>3.8176900282300572E-2</v>
      </c>
      <c r="AE3" s="5">
        <f>_xlfn.POISSON.DIST(4,K3,FALSE) * _xlfn.POISSON.DIST(1,L3,FALSE)</f>
        <v>2.6540987803522386E-2</v>
      </c>
      <c r="AF3" s="5">
        <f>_xlfn.POISSON.DIST(4,K3,FALSE) * _xlfn.POISSON.DIST(2,L3,FALSE)</f>
        <v>9.2257887410689861E-3</v>
      </c>
      <c r="AG3" s="5">
        <f>_xlfn.POISSON.DIST(4,K3,FALSE) * _xlfn.POISSON.DIST(3,L3,FALSE)</f>
        <v>2.1379555406886358E-3</v>
      </c>
      <c r="AH3" s="5">
        <f>_xlfn.POISSON.DIST(0,K3,FALSE) * _xlfn.POISSON.DIST(4,L3,FALSE)</f>
        <v>7.6560390415994603E-4</v>
      </c>
      <c r="AI3" s="5">
        <f>_xlfn.POISSON.DIST(1,K3,FALSE) * _xlfn.POISSON.DIST(4,L3,FALSE)</f>
        <v>1.4143916680211738E-3</v>
      </c>
      <c r="AJ3" s="5">
        <f>_xlfn.POISSON.DIST(2,K3,FALSE) * _xlfn.POISSON.DIST(4,L3,FALSE)</f>
        <v>1.3064874536936688E-3</v>
      </c>
      <c r="AK3" s="5">
        <f>_xlfn.POISSON.DIST(3,K3,FALSE) * _xlfn.POISSON.DIST(4,L3,FALSE)</f>
        <v>8.0454351518583411E-4</v>
      </c>
      <c r="AL3" s="5">
        <f>_xlfn.POISSON.DIST(5,K3,FALSE) * _xlfn.POISSON.DIST(5,L3,FALSE)</f>
        <v>1.9089610060866729E-5</v>
      </c>
      <c r="AM3" s="5">
        <f>_xlfn.POISSON.DIST(5,K3,FALSE) * _xlfn.POISSON.DIST(0,L3,FALSE)</f>
        <v>1.4105750865889088E-2</v>
      </c>
      <c r="AN3" s="5">
        <f>_xlfn.POISSON.DIST(5,K3,FALSE) * _xlfn.POISSON.DIST(1,L3,FALSE)</f>
        <v>9.8064682811521107E-3</v>
      </c>
      <c r="AO3" s="5">
        <f>_xlfn.POISSON.DIST(5,K3,FALSE) * _xlfn.POISSON.DIST(2,L3,FALSE)</f>
        <v>3.4087806123740522E-3</v>
      </c>
      <c r="AP3" s="5">
        <f>_xlfn.POISSON.DIST(5,K3,FALSE) * _xlfn.POISSON.DIST(3,L3,FALSE)</f>
        <v>7.8994019934307215E-4</v>
      </c>
      <c r="AQ3" s="5">
        <f>_xlfn.POISSON.DIST(5,K3,FALSE) * _xlfn.POISSON.DIST(4,L3,FALSE)</f>
        <v>1.3729371060277384E-4</v>
      </c>
      <c r="AR3" s="5">
        <f>_xlfn.POISSON.DIST(0,K3,FALSE) * _xlfn.POISSON.DIST(5,L3,FALSE)</f>
        <v>1.0645119814538157E-4</v>
      </c>
      <c r="AS3" s="5">
        <f>_xlfn.POISSON.DIST(1,K3,FALSE) * _xlfn.POISSON.DIST(5,L3,FALSE)</f>
        <v>1.9666003123756763E-4</v>
      </c>
      <c r="AT3" s="5">
        <f>_xlfn.POISSON.DIST(2,K3,FALSE) * _xlfn.POISSON.DIST(5,L3,FALSE)</f>
        <v>1.8165679936050128E-4</v>
      </c>
      <c r="AU3" s="5">
        <f>_xlfn.POISSON.DIST(3,K3,FALSE) * _xlfn.POISSON.DIST(5,L3,FALSE)</f>
        <v>1.1186544463302083E-4</v>
      </c>
      <c r="AV3" s="5">
        <f>_xlfn.POISSON.DIST(4,K3,FALSE) * _xlfn.POISSON.DIST(5,L3,FALSE)</f>
        <v>5.1665604096558347E-5</v>
      </c>
      <c r="AW3" s="5">
        <f>_xlfn.POISSON.DIST(6,K3,FALSE) * _xlfn.POISSON.DIST(6,L3,FALSE)</f>
        <v>6.8104612335812441E-7</v>
      </c>
      <c r="AX3" s="5">
        <f>_xlfn.POISSON.DIST(6,K3,FALSE) * _xlfn.POISSON.DIST(0,L3,FALSE)</f>
        <v>4.3432067999938633E-3</v>
      </c>
      <c r="AY3" s="5">
        <f>_xlfn.POISSON.DIST(6,K3,FALSE) * _xlfn.POISSON.DIST(1,L3,FALSE)</f>
        <v>3.0194436388083353E-3</v>
      </c>
      <c r="AZ3" s="5">
        <f>_xlfn.POISSON.DIST(6,K3,FALSE) * _xlfn.POISSON.DIST(2,L3,FALSE)</f>
        <v>1.0495746930531842E-3</v>
      </c>
      <c r="BA3" s="5">
        <f>_xlfn.POISSON.DIST(6,K3,FALSE) * _xlfn.POISSON.DIST(3,L3,FALSE)</f>
        <v>2.432251695067131E-4</v>
      </c>
      <c r="BB3" s="5">
        <f>_xlfn.POISSON.DIST(6,K3,FALSE) * _xlfn.POISSON.DIST(4,L3,FALSE)</f>
        <v>4.2273182275488329E-5</v>
      </c>
      <c r="BC3" s="5">
        <f>_xlfn.POISSON.DIST(6,K3,FALSE) * _xlfn.POISSON.DIST(5,L3,FALSE)</f>
        <v>5.8777533371926453E-6</v>
      </c>
      <c r="BD3" s="5">
        <f>_xlfn.POISSON.DIST(0,K3,FALSE) * _xlfn.POISSON.DIST(6,L3,FALSE)</f>
        <v>1.2334334509240658E-5</v>
      </c>
      <c r="BE3" s="5">
        <f>_xlfn.POISSON.DIST(1,K3,FALSE) * _xlfn.POISSON.DIST(6,L3,FALSE)</f>
        <v>2.2786691480626747E-5</v>
      </c>
      <c r="BF3" s="5">
        <f>_xlfn.POISSON.DIST(2,K3,FALSE) * _xlfn.POISSON.DIST(6,L3,FALSE)</f>
        <v>2.1048290373682817E-5</v>
      </c>
      <c r="BG3" s="5">
        <f>_xlfn.POISSON.DIST(3,K3,FALSE) * _xlfn.POISSON.DIST(6,L3,FALSE)</f>
        <v>1.296167481594928E-5</v>
      </c>
      <c r="BH3" s="5">
        <f>_xlfn.POISSON.DIST(4,K3,FALSE) * _xlfn.POISSON.DIST(6,L3,FALSE)</f>
        <v>5.9864130667522497E-6</v>
      </c>
      <c r="BI3" s="5">
        <f>_xlfn.POISSON.DIST(5,K3,FALSE) * _xlfn.POISSON.DIST(6,L3,FALSE)</f>
        <v>2.2118833817175929E-6</v>
      </c>
      <c r="BJ3" s="8">
        <f>SUM(N3,Q3,T3,W3,X3,Y3,AD3,AE3,AF3,AG3,AM3,AN3,AO3,AP3,AQ3,AX3,AY3,AZ3,BA3,BB3,BC3)</f>
        <v>0.64600037205820404</v>
      </c>
      <c r="BK3" s="8">
        <f>SUM(M3,P3,S3,V3,AC3,AL3,AY3)</f>
        <v>0.22016203527935069</v>
      </c>
      <c r="BL3" s="8">
        <f>SUM(O3,R3,U3,AA3,AB3,AH3,AI3,AJ3,AK3,AR3,AS3,AT3,AU3,AV3,BD3,BE3,BF3,BG3,BH3,BI3)</f>
        <v>0.12948214399779076</v>
      </c>
      <c r="BM3" s="8">
        <f>SUM(S3:BI3)</f>
        <v>0.46410549077127333</v>
      </c>
      <c r="BN3" s="8">
        <f>SUM(M3:R3)</f>
        <v>0.5329253162203279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1.2276029055690101</v>
      </c>
      <c r="F4">
        <f>VLOOKUP(B4,home!$B$2:$E$405,3,FALSE)</f>
        <v>0.86</v>
      </c>
      <c r="G4">
        <f>VLOOKUP(C4,away!$B$2:$E$405,4,FALSE)</f>
        <v>0.91</v>
      </c>
      <c r="H4">
        <f>VLOOKUP(A4,away!$A$2:$E$405,3,FALSE)</f>
        <v>1.0193704600484299</v>
      </c>
      <c r="I4">
        <f>VLOOKUP(C4,away!$B$2:$E$405,3,FALSE)</f>
        <v>0.95</v>
      </c>
      <c r="J4">
        <f>VLOOKUP(B4,home!$B$2:$E$405,4,FALSE)</f>
        <v>1.04</v>
      </c>
      <c r="K4" s="3">
        <f t="shared" si="0"/>
        <v>0.96072203389830724</v>
      </c>
      <c r="L4" s="3">
        <f t="shared" si="1"/>
        <v>1.0071380145278488</v>
      </c>
      <c r="M4" s="5">
        <f t="shared" ref="M4:M8" si="2">_xlfn.POISSON.DIST(0,K4,FALSE) * _xlfn.POISSON.DIST(0,L4,FALSE)</f>
        <v>0.13975560667574297</v>
      </c>
      <c r="N4" s="5">
        <f t="shared" ref="N4:N8" si="3">_xlfn.POISSON.DIST(1,K4,FALSE) * _xlfn.POISSON.DIST(0,L4,FALSE)</f>
        <v>0.13426629069421164</v>
      </c>
      <c r="O4" s="5">
        <f t="shared" ref="O4:O8" si="4">_xlfn.POISSON.DIST(0,K4,FALSE) * _xlfn.POISSON.DIST(1,L4,FALSE)</f>
        <v>0.14075318422654273</v>
      </c>
      <c r="P4" s="5">
        <f t="shared" ref="P4:P8" si="5">_xlfn.POISSON.DIST(1,K4,FALSE) * _xlfn.POISSON.DIST(1,L4,FALSE)</f>
        <v>0.13522468542778726</v>
      </c>
      <c r="Q4" s="5">
        <f t="shared" ref="Q4:Q8" si="6">_xlfn.POISSON.DIST(2,K4,FALSE) * _xlfn.POISSON.DIST(0,L4,FALSE)</f>
        <v>6.4496291939862171E-2</v>
      </c>
      <c r="R4" s="5">
        <f t="shared" ref="R4:R8" si="7">_xlfn.POISSON.DIST(0,K4,FALSE) * _xlfn.POISSON.DIST(2,L4,FALSE)</f>
        <v>7.0878941250196392E-2</v>
      </c>
      <c r="S4" s="5">
        <f t="shared" ref="S4:S8" si="8">_xlfn.POISSON.DIST(2,K4,FALSE) * _xlfn.POISSON.DIST(2,L4,FALSE)</f>
        <v>3.2710164522182686E-2</v>
      </c>
      <c r="T4" s="5">
        <f t="shared" ref="T4:T8" si="9">_xlfn.POISSON.DIST(2,K4,FALSE) * _xlfn.POISSON.DIST(1,L4,FALSE)</f>
        <v>6.4956667408721289E-2</v>
      </c>
      <c r="U4" s="5">
        <f t="shared" ref="U4:U8" si="10">_xlfn.POISSON.DIST(1,K4,FALSE) * _xlfn.POISSON.DIST(2,L4,FALSE)</f>
        <v>6.8094960598447302E-2</v>
      </c>
      <c r="V4" s="5">
        <f t="shared" ref="V4:V8" si="11">_xlfn.POISSON.DIST(3,K4,FALSE) * _xlfn.POISSON.DIST(3,L4,FALSE)</f>
        <v>3.516632286424876E-3</v>
      </c>
      <c r="W4" s="5">
        <f t="shared" ref="W4:W8" si="12">_xlfn.POISSON.DIST(3,K4,FALSE) * _xlfn.POISSON.DIST(0,L4,FALSE)</f>
        <v>2.0654336257121136E-2</v>
      </c>
      <c r="X4" s="5">
        <f t="shared" ref="X4:X8" si="13">_xlfn.POISSON.DIST(3,K4,FALSE) * _xlfn.POISSON.DIST(1,L4,FALSE)</f>
        <v>2.0801767209387537E-2</v>
      </c>
      <c r="Y4" s="5">
        <f t="shared" ref="Y4:Y8" si="14">_xlfn.POISSON.DIST(3,K4,FALSE) * _xlfn.POISSON.DIST(2,L4,FALSE)</f>
        <v>1.0475125262966537E-2</v>
      </c>
      <c r="Z4" s="5">
        <f t="shared" ref="Z4:Z8" si="15">_xlfn.POISSON.DIST(0,K4,FALSE) * _xlfn.POISSON.DIST(3,L4,FALSE)</f>
        <v>2.3794958720852945E-2</v>
      </c>
      <c r="AA4" s="5">
        <f t="shared" ref="AA4:AA8" si="16">_xlfn.POISSON.DIST(1,K4,FALSE) * _xlfn.POISSON.DIST(3,L4,FALSE)</f>
        <v>2.2860341138824104E-2</v>
      </c>
      <c r="AB4" s="5">
        <f t="shared" ref="AB4:AB8" si="17">_xlfn.POISSON.DIST(2,K4,FALSE) * _xlfn.POISSON.DIST(3,L4,FALSE)</f>
        <v>1.0981216717250117E-2</v>
      </c>
      <c r="AC4" s="5">
        <f t="shared" ref="AC4:AC8" si="18">_xlfn.POISSON.DIST(4,K4,FALSE) * _xlfn.POISSON.DIST(4,L4,FALSE)</f>
        <v>2.1266387177954515E-4</v>
      </c>
      <c r="AD4" s="5">
        <f t="shared" ref="AD4:AD8" si="19">_xlfn.POISSON.DIST(4,K4,FALSE) * _xlfn.POISSON.DIST(0,L4,FALSE)</f>
        <v>4.9607689844402393E-3</v>
      </c>
      <c r="AE4" s="5">
        <f t="shared" ref="AE4:AE8" si="20">_xlfn.POISSON.DIST(4,K4,FALSE) * _xlfn.POISSON.DIST(1,L4,FALSE)</f>
        <v>4.9961790255204754E-3</v>
      </c>
      <c r="AF4" s="5">
        <f t="shared" ref="AF4:AF8" si="21">_xlfn.POISSON.DIST(4,K4,FALSE) * _xlfn.POISSON.DIST(2,L4,FALSE)</f>
        <v>2.5159209119941868E-3</v>
      </c>
      <c r="AG4" s="5">
        <f t="shared" ref="AG4:AG8" si="22">_xlfn.POISSON.DIST(4,K4,FALSE) * _xlfn.POISSON.DIST(3,L4,FALSE)</f>
        <v>8.4462653067164E-4</v>
      </c>
      <c r="AH4" s="5">
        <f t="shared" ref="AH4:AH8" si="23">_xlfn.POISSON.DIST(0,K4,FALSE) * _xlfn.POISSON.DIST(4,L4,FALSE)</f>
        <v>5.9912018704729878E-3</v>
      </c>
      <c r="AI4" s="5">
        <f t="shared" ref="AI4:AI8" si="24">_xlfn.POISSON.DIST(1,K4,FALSE) * _xlfn.POISSON.DIST(4,L4,FALSE)</f>
        <v>5.7558796464961511E-3</v>
      </c>
      <c r="AJ4" s="5">
        <f t="shared" ref="AJ4:AJ8" si="25">_xlfn.POISSON.DIST(2,K4,FALSE) * _xlfn.POISSON.DIST(4,L4,FALSE)</f>
        <v>2.7649002004278256E-3</v>
      </c>
      <c r="AK4" s="5">
        <f t="shared" ref="AK4:AK8" si="26">_xlfn.POISSON.DIST(3,K4,FALSE) * _xlfn.POISSON.DIST(4,L4,FALSE)</f>
        <v>8.8543351469361957E-4</v>
      </c>
      <c r="AL4" s="5">
        <f t="shared" ref="AL4:AL8" si="27">_xlfn.POISSON.DIST(5,K4,FALSE) * _xlfn.POISSON.DIST(5,L4,FALSE)</f>
        <v>8.230769654906633E-6</v>
      </c>
      <c r="AM4" s="5">
        <f t="shared" ref="AM4:AM8" si="28">_xlfn.POISSON.DIST(5,K4,FALSE) * _xlfn.POISSON.DIST(0,L4,FALSE)</f>
        <v>9.5318401368621377E-4</v>
      </c>
      <c r="AN4" s="5">
        <f t="shared" ref="AN4:AN8" si="29">_xlfn.POISSON.DIST(5,K4,FALSE) * _xlfn.POISSON.DIST(1,L4,FALSE)</f>
        <v>9.5998785502361911E-4</v>
      </c>
      <c r="AO4" s="5">
        <f t="shared" ref="AO4:AO8" si="30">_xlfn.POISSON.DIST(5,K4,FALSE) * _xlfn.POISSON.DIST(2,L4,FALSE)</f>
        <v>4.8342013113966806E-4</v>
      </c>
      <c r="AP4" s="5">
        <f t="shared" ref="AP4:AP8" si="31">_xlfn.POISSON.DIST(5,K4,FALSE) * _xlfn.POISSON.DIST(3,L4,FALSE)</f>
        <v>1.6229026368626585E-4</v>
      </c>
      <c r="AQ4" s="5">
        <f t="shared" ref="AQ4:AQ8" si="32">_xlfn.POISSON.DIST(5,K4,FALSE) * _xlfn.POISSON.DIST(4,L4,FALSE)</f>
        <v>4.0862173486546698E-5</v>
      </c>
      <c r="AR4" s="5">
        <f t="shared" ref="AR4:AR8" si="33">_xlfn.POISSON.DIST(0,K4,FALSE) * _xlfn.POISSON.DIST(5,L4,FALSE)</f>
        <v>1.2067934312927401E-3</v>
      </c>
      <c r="AS4" s="5">
        <f t="shared" ref="AS4:AS8" si="34">_xlfn.POISSON.DIST(1,K4,FALSE) * _xlfn.POISSON.DIST(5,L4,FALSE)</f>
        <v>1.1593930398066785E-3</v>
      </c>
      <c r="AT4" s="5">
        <f t="shared" ref="AT4:AT8" si="35">_xlfn.POISSON.DIST(2,K4,FALSE) * _xlfn.POISSON.DIST(5,L4,FALSE)</f>
        <v>5.5692721964530653E-4</v>
      </c>
      <c r="AU4" s="5">
        <f t="shared" ref="AU4:AU8" si="36">_xlfn.POISSON.DIST(3,K4,FALSE) * _xlfn.POISSON.DIST(5,L4,FALSE)</f>
        <v>1.7835075039698944E-4</v>
      </c>
      <c r="AV4" s="5">
        <f t="shared" ref="AV4:AV8" si="37">_xlfn.POISSON.DIST(4,K4,FALSE) * _xlfn.POISSON.DIST(5,L4,FALSE)</f>
        <v>4.2836373917171241E-5</v>
      </c>
      <c r="AW4" s="5">
        <f t="shared" ref="AW4:AW8" si="38">_xlfn.POISSON.DIST(6,K4,FALSE) * _xlfn.POISSON.DIST(6,L4,FALSE)</f>
        <v>2.2122015230878564E-7</v>
      </c>
      <c r="AX4" s="5">
        <f t="shared" ref="AX4:AX8" si="39">_xlfn.POISSON.DIST(6,K4,FALSE) * _xlfn.POISSON.DIST(0,L4,FALSE)</f>
        <v>1.5262414738466182E-4</v>
      </c>
      <c r="AY4" s="5">
        <f t="shared" ref="AY4:AY8" si="40">_xlfn.POISSON.DIST(6,K4,FALSE) * _xlfn.POISSON.DIST(1,L4,FALSE)</f>
        <v>1.5371358076599404E-4</v>
      </c>
      <c r="AZ4" s="5">
        <f t="shared" ref="AZ4:AZ8" si="41">_xlfn.POISSON.DIST(6,K4,FALSE) * _xlfn.POISSON.DIST(2,L4,FALSE)</f>
        <v>7.7405395269314684E-5</v>
      </c>
      <c r="BA4" s="5">
        <f t="shared" ref="BA4:BA8" si="42">_xlfn.POISSON.DIST(6,K4,FALSE) * _xlfn.POISSON.DIST(3,L4,FALSE)</f>
        <v>2.5985972035093644E-5</v>
      </c>
      <c r="BB4" s="5">
        <f t="shared" ref="BB4:BB8" si="43">_xlfn.POISSON.DIST(6,K4,FALSE) * _xlfn.POISSON.DIST(4,L4,FALSE)</f>
        <v>6.5428650702501019E-6</v>
      </c>
      <c r="BC4" s="5">
        <f t="shared" ref="BC4:BC8" si="44">_xlfn.POISSON.DIST(6,K4,FALSE) * _xlfn.POISSON.DIST(5,L4,FALSE)</f>
        <v>1.3179136272350609E-6</v>
      </c>
      <c r="BD4" s="5">
        <f t="shared" ref="BD4:BD8" si="45">_xlfn.POISSON.DIST(0,K4,FALSE) * _xlfn.POISSON.DIST(6,L4,FALSE)</f>
        <v>2.0256792338956993E-4</v>
      </c>
      <c r="BE4" s="5">
        <f t="shared" ref="BE4:BE8" si="46">_xlfn.POISSON.DIST(1,K4,FALSE) * _xlfn.POISSON.DIST(6,L4,FALSE)</f>
        <v>1.946114673613841E-4</v>
      </c>
      <c r="BF4" s="5">
        <f t="shared" ref="BF4:BF8" si="47">_xlfn.POISSON.DIST(2,K4,FALSE) * _xlfn.POISSON.DIST(6,L4,FALSE)</f>
        <v>9.3483762371681476E-5</v>
      </c>
      <c r="BG4" s="5">
        <f t="shared" ref="BG4:BG8" si="48">_xlfn.POISSON.DIST(3,K4,FALSE) * _xlfn.POISSON.DIST(6,L4,FALSE)</f>
        <v>2.9937303440729295E-5</v>
      </c>
      <c r="BH4" s="5">
        <f t="shared" ref="BH4:BH8" si="49">_xlfn.POISSON.DIST(4,K4,FALSE) * _xlfn.POISSON.DIST(6,L4,FALSE)</f>
        <v>7.1903567627520571E-6</v>
      </c>
      <c r="BI4" s="5">
        <f t="shared" ref="BI4:BI8" si="50">_xlfn.POISSON.DIST(5,K4,FALSE) * _xlfn.POISSON.DIST(6,L4,FALSE)</f>
        <v>1.3815868347131214E-6</v>
      </c>
      <c r="BJ4" s="8">
        <f t="shared" ref="BJ4:BJ8" si="51">SUM(N4,Q4,T4,W4,X4,Y4,AD4,AE4,AF4,AG4,AM4,AN4,AO4,AP4,AQ4,AX4,AY4,AZ4,BA4,BB4,BC4)</f>
        <v>0.33198530853607161</v>
      </c>
      <c r="BK4" s="8">
        <f t="shared" ref="BK4:BK8" si="52">SUM(M4,P4,S4,V4,AC4,AL4,AY4)</f>
        <v>0.31158169713433825</v>
      </c>
      <c r="BL4" s="8">
        <f t="shared" ref="BL4:BL8" si="53">SUM(O4,R4,U4,AA4,AB4,AH4,AI4,AJ4,AK4,AR4,AS4,AT4,AU4,AV4,BD4,BE4,BF4,BG4,BH4,BI4)</f>
        <v>0.33263953237857097</v>
      </c>
      <c r="BM4" s="8">
        <f t="shared" ref="BM4:BM8" si="54">SUM(S4:BI4)</f>
        <v>0.31447300419487684</v>
      </c>
      <c r="BN4" s="8">
        <f t="shared" ref="BN4:BN8" si="55">SUM(M4:R4)</f>
        <v>0.68537500021434328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1.2276029055690101</v>
      </c>
      <c r="F5">
        <f>VLOOKUP(B5,home!$B$2:$E$405,3,FALSE)</f>
        <v>1.1299999999999999</v>
      </c>
      <c r="G5">
        <f>VLOOKUP(C5,away!$B$2:$E$405,4,FALSE)</f>
        <v>0.68</v>
      </c>
      <c r="H5">
        <f>VLOOKUP(A5,away!$A$2:$E$405,3,FALSE)</f>
        <v>1.0193704600484299</v>
      </c>
      <c r="I5">
        <f>VLOOKUP(C5,away!$B$2:$E$405,3,FALSE)</f>
        <v>0.63</v>
      </c>
      <c r="J5">
        <f>VLOOKUP(B5,home!$B$2:$E$405,4,FALSE)</f>
        <v>0.98</v>
      </c>
      <c r="K5" s="3">
        <f t="shared" si="0"/>
        <v>0.94329007263922737</v>
      </c>
      <c r="L5" s="3">
        <f t="shared" si="1"/>
        <v>0.62935932203390066</v>
      </c>
      <c r="M5" s="5">
        <f t="shared" si="2"/>
        <v>0.20749471807966499</v>
      </c>
      <c r="N5" s="5">
        <f t="shared" si="3"/>
        <v>0.19572770768962319</v>
      </c>
      <c r="O5" s="5">
        <f t="shared" si="4"/>
        <v>0.13058873509623334</v>
      </c>
      <c r="P5" s="5">
        <f t="shared" si="5"/>
        <v>0.12318305741479077</v>
      </c>
      <c r="Q5" s="5">
        <f t="shared" si="6"/>
        <v>9.2314001802027049E-2</v>
      </c>
      <c r="R5" s="5">
        <f t="shared" si="7"/>
        <v>4.1093618892715018E-2</v>
      </c>
      <c r="S5" s="5">
        <f t="shared" si="8"/>
        <v>1.8282472169038222E-2</v>
      </c>
      <c r="T5" s="5">
        <f t="shared" si="9"/>
        <v>5.8098677588360036E-2</v>
      </c>
      <c r="U5" s="5">
        <f t="shared" si="10"/>
        <v>3.8763202750317881E-2</v>
      </c>
      <c r="V5" s="5">
        <f t="shared" si="11"/>
        <v>1.2059695568402038E-3</v>
      </c>
      <c r="W5" s="5">
        <f t="shared" si="12"/>
        <v>2.9026293821817289E-2</v>
      </c>
      <c r="X5" s="5">
        <f t="shared" si="13"/>
        <v>1.8267968600855732E-2</v>
      </c>
      <c r="Y5" s="5">
        <f t="shared" si="14"/>
        <v>5.7485581667855732E-3</v>
      </c>
      <c r="Z5" s="5">
        <f t="shared" si="15"/>
        <v>8.62088404207954E-3</v>
      </c>
      <c r="AA5" s="5">
        <f t="shared" si="16"/>
        <v>8.131994334267565E-3</v>
      </c>
      <c r="AB5" s="5">
        <f t="shared" si="17"/>
        <v>3.8354147631365176E-3</v>
      </c>
      <c r="AC5" s="5">
        <f t="shared" si="18"/>
        <v>4.4746626123664961E-5</v>
      </c>
      <c r="AD5" s="5">
        <f t="shared" si="19"/>
        <v>6.8450537019073953E-3</v>
      </c>
      <c r="AE5" s="5">
        <f t="shared" si="20"/>
        <v>4.3079983571180811E-3</v>
      </c>
      <c r="AF5" s="5">
        <f t="shared" si="21"/>
        <v>1.3556394626794963E-3</v>
      </c>
      <c r="AG5" s="5">
        <f t="shared" si="22"/>
        <v>2.8439477771812307E-4</v>
      </c>
      <c r="AH5" s="5">
        <f t="shared" si="23"/>
        <v>1.3564084340140132E-3</v>
      </c>
      <c r="AI5" s="5">
        <f t="shared" si="24"/>
        <v>1.2794866102495391E-3</v>
      </c>
      <c r="AJ5" s="5">
        <f t="shared" si="25"/>
        <v>6.034635087616031E-4</v>
      </c>
      <c r="AK5" s="5">
        <f t="shared" si="26"/>
        <v>1.8974704567161857E-4</v>
      </c>
      <c r="AL5" s="5">
        <f t="shared" si="27"/>
        <v>1.0625863185188794E-6</v>
      </c>
      <c r="AM5" s="5">
        <f t="shared" si="28"/>
        <v>1.2913742407383284E-3</v>
      </c>
      <c r="AN5" s="5">
        <f t="shared" si="29"/>
        <v>8.1273841664311771E-4</v>
      </c>
      <c r="AO5" s="5">
        <f t="shared" si="30"/>
        <v>2.5575224944470918E-4</v>
      </c>
      <c r="AP5" s="5">
        <f t="shared" si="31"/>
        <v>5.3653354106389071E-5</v>
      </c>
      <c r="AQ5" s="5">
        <f t="shared" si="32"/>
        <v>8.4418096413104578E-6</v>
      </c>
      <c r="AR5" s="5">
        <f t="shared" si="33"/>
        <v>1.707336584864249E-4</v>
      </c>
      <c r="AS5" s="5">
        <f t="shared" si="34"/>
        <v>1.6105136511562079E-4</v>
      </c>
      <c r="AT5" s="5">
        <f t="shared" si="35"/>
        <v>7.5959076949280317E-5</v>
      </c>
      <c r="AU5" s="5">
        <f t="shared" si="36"/>
        <v>2.3883814404365101E-5</v>
      </c>
      <c r="AV5" s="5">
        <f t="shared" si="37"/>
        <v>5.6323412560988437E-6</v>
      </c>
      <c r="AW5" s="5">
        <f t="shared" si="38"/>
        <v>1.7522886672553429E-8</v>
      </c>
      <c r="AX5" s="5">
        <f t="shared" si="39"/>
        <v>2.030234168917474E-4</v>
      </c>
      <c r="AY5" s="5">
        <f t="shared" si="40"/>
        <v>1.2777468001199616E-4</v>
      </c>
      <c r="AZ5" s="5">
        <f t="shared" si="41"/>
        <v>4.0208092992724237E-5</v>
      </c>
      <c r="BA5" s="5">
        <f t="shared" si="42"/>
        <v>8.435112715392319E-6</v>
      </c>
      <c r="BB5" s="5">
        <f t="shared" si="43"/>
        <v>1.3271792049597113E-6</v>
      </c>
      <c r="BC5" s="5">
        <f t="shared" si="44"/>
        <v>1.6705452093018711E-7</v>
      </c>
      <c r="BD5" s="5">
        <f t="shared" si="45"/>
        <v>1.790880325889731E-5</v>
      </c>
      <c r="BE5" s="5">
        <f t="shared" si="46"/>
        <v>1.6893196326966876E-5</v>
      </c>
      <c r="BF5" s="5">
        <f t="shared" si="47"/>
        <v>7.9675921951866534E-6</v>
      </c>
      <c r="BG5" s="5">
        <f t="shared" si="48"/>
        <v>2.5052502068524539E-6</v>
      </c>
      <c r="BH5" s="5">
        <f t="shared" si="49"/>
        <v>5.9079441240032246E-7</v>
      </c>
      <c r="BI5" s="5">
        <f t="shared" si="50"/>
        <v>1.1145810083759001E-7</v>
      </c>
      <c r="BJ5" s="8">
        <f t="shared" si="51"/>
        <v>0.41477918957580368</v>
      </c>
      <c r="BK5" s="8">
        <f t="shared" si="52"/>
        <v>0.3503398011127884</v>
      </c>
      <c r="BL5" s="8">
        <f t="shared" si="53"/>
        <v>0.22632530878608001</v>
      </c>
      <c r="BM5" s="8">
        <f t="shared" si="54"/>
        <v>0.20953558738457179</v>
      </c>
      <c r="BN5" s="8">
        <f t="shared" si="55"/>
        <v>0.79040183897505434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1.2276029055690101</v>
      </c>
      <c r="F6">
        <f>VLOOKUP(B6,home!$B$2:$E$405,3,FALSE)</f>
        <v>0.77</v>
      </c>
      <c r="G6">
        <f>VLOOKUP(C6,away!$B$2:$E$405,4,FALSE)</f>
        <v>1.34</v>
      </c>
      <c r="H6">
        <f>VLOOKUP(A6,away!$A$2:$E$405,3,FALSE)</f>
        <v>1.0193704600484299</v>
      </c>
      <c r="I6">
        <f>VLOOKUP(C6,away!$B$2:$E$405,3,FALSE)</f>
        <v>1.1499999999999999</v>
      </c>
      <c r="J6">
        <f>VLOOKUP(B6,home!$B$2:$E$405,4,FALSE)</f>
        <v>0.87</v>
      </c>
      <c r="K6" s="3">
        <f t="shared" si="0"/>
        <v>1.2666406779661046</v>
      </c>
      <c r="L6" s="3">
        <f t="shared" si="1"/>
        <v>1.0198801452784541</v>
      </c>
      <c r="M6" s="5">
        <f t="shared" si="2"/>
        <v>0.10161939938408084</v>
      </c>
      <c r="N6" s="5">
        <f t="shared" si="3"/>
        <v>0.12871526493036048</v>
      </c>
      <c r="O6" s="5">
        <f t="shared" si="4"/>
        <v>0.1036396078069456</v>
      </c>
      <c r="P6" s="5">
        <f t="shared" si="5"/>
        <v>0.13127414309673077</v>
      </c>
      <c r="Q6" s="5">
        <f t="shared" si="6"/>
        <v>8.1517995217989303E-2</v>
      </c>
      <c r="R6" s="5">
        <f t="shared" si="7"/>
        <v>5.2849989133374832E-2</v>
      </c>
      <c r="S6" s="5">
        <f t="shared" si="8"/>
        <v>4.2395695974957126E-2</v>
      </c>
      <c r="T6" s="5">
        <f t="shared" si="9"/>
        <v>8.3138584805731247E-2</v>
      </c>
      <c r="U6" s="5">
        <f t="shared" si="10"/>
        <v>6.6941946066399152E-2</v>
      </c>
      <c r="V6" s="5">
        <f t="shared" si="11"/>
        <v>6.0852976824793499E-3</v>
      </c>
      <c r="W6" s="5">
        <f t="shared" si="12"/>
        <v>3.4418002909783883E-2</v>
      </c>
      <c r="X6" s="5">
        <f t="shared" si="13"/>
        <v>3.5102237807824642E-2</v>
      </c>
      <c r="Y6" s="5">
        <f t="shared" si="14"/>
        <v>1.7900037697521517E-2</v>
      </c>
      <c r="Z6" s="5">
        <f t="shared" si="15"/>
        <v>1.7966884865103682E-2</v>
      </c>
      <c r="AA6" s="5">
        <f t="shared" si="16"/>
        <v>2.275758722647387E-2</v>
      </c>
      <c r="AB6" s="5">
        <f t="shared" si="17"/>
        <v>1.4412842856706813E-2</v>
      </c>
      <c r="AC6" s="5">
        <f t="shared" si="18"/>
        <v>4.9131996670776705E-4</v>
      </c>
      <c r="AD6" s="5">
        <f t="shared" si="19"/>
        <v>1.0898810634972004E-2</v>
      </c>
      <c r="AE6" s="5">
        <f t="shared" si="20"/>
        <v>1.1115480573757608E-2</v>
      </c>
      <c r="AF6" s="5">
        <f t="shared" si="21"/>
        <v>5.6682289712018706E-3</v>
      </c>
      <c r="AG6" s="5">
        <f t="shared" si="22"/>
        <v>1.9269713955403019E-3</v>
      </c>
      <c r="AH6" s="5">
        <f t="shared" si="23"/>
        <v>4.5810172866057996E-3</v>
      </c>
      <c r="AI6" s="5">
        <f t="shared" si="24"/>
        <v>5.8025028416808146E-3</v>
      </c>
      <c r="AJ6" s="5">
        <f t="shared" si="25"/>
        <v>3.6748430666434183E-3</v>
      </c>
      <c r="AK6" s="5">
        <f t="shared" si="26"/>
        <v>1.5515685711174195E-3</v>
      </c>
      <c r="AL6" s="5">
        <f t="shared" si="27"/>
        <v>2.538791136605766E-5</v>
      </c>
      <c r="AM6" s="5">
        <f t="shared" si="28"/>
        <v>2.7609753783410266E-3</v>
      </c>
      <c r="AN6" s="5">
        <f t="shared" si="29"/>
        <v>2.8158639699726808E-3</v>
      </c>
      <c r="AO6" s="5">
        <f t="shared" si="30"/>
        <v>1.4359218773900507E-3</v>
      </c>
      <c r="AP6" s="5">
        <f t="shared" si="31"/>
        <v>4.8815607097369183E-4</v>
      </c>
      <c r="AQ6" s="5">
        <f t="shared" si="32"/>
        <v>1.2446517114580202E-4</v>
      </c>
      <c r="AR6" s="5">
        <f t="shared" si="33"/>
        <v>9.3441771515732691E-4</v>
      </c>
      <c r="AS6" s="5">
        <f t="shared" si="34"/>
        <v>1.1835714882304151E-3</v>
      </c>
      <c r="AT6" s="5">
        <f t="shared" si="35"/>
        <v>7.4957989613676224E-4</v>
      </c>
      <c r="AU6" s="5">
        <f t="shared" si="36"/>
        <v>3.1648279594414364E-4</v>
      </c>
      <c r="AV6" s="5">
        <f t="shared" si="37"/>
        <v>1.002174958048246E-4</v>
      </c>
      <c r="AW6" s="5">
        <f t="shared" si="38"/>
        <v>9.1101817440454104E-7</v>
      </c>
      <c r="AX6" s="5">
        <f t="shared" si="39"/>
        <v>5.828606208449328E-4</v>
      </c>
      <c r="AY6" s="5">
        <f t="shared" si="40"/>
        <v>5.9444797466442004E-4</v>
      </c>
      <c r="AZ6" s="5">
        <f t="shared" si="41"/>
        <v>3.0313284338061568E-4</v>
      </c>
      <c r="BA6" s="5">
        <f t="shared" si="42"/>
        <v>1.0305305611523105E-4</v>
      </c>
      <c r="BB6" s="5">
        <f t="shared" si="43"/>
        <v>2.6275441460547631E-5</v>
      </c>
      <c r="BC6" s="5">
        <f t="shared" si="44"/>
        <v>5.3595602108077693E-6</v>
      </c>
      <c r="BD6" s="5">
        <f t="shared" si="45"/>
        <v>1.588323458475692E-4</v>
      </c>
      <c r="BE6" s="5">
        <f t="shared" si="46"/>
        <v>2.0118351022731183E-4</v>
      </c>
      <c r="BF6" s="5">
        <f t="shared" si="47"/>
        <v>1.2741360889496152E-4</v>
      </c>
      <c r="BG6" s="5">
        <f t="shared" si="48"/>
        <v>5.3795753317607393E-5</v>
      </c>
      <c r="BH6" s="5">
        <f t="shared" si="49"/>
        <v>1.7034972363477886E-5</v>
      </c>
      <c r="BI6" s="5">
        <f t="shared" si="50"/>
        <v>4.315437788721897E-6</v>
      </c>
      <c r="BJ6" s="8">
        <f t="shared" si="51"/>
        <v>0.41964212690918268</v>
      </c>
      <c r="BK6" s="8">
        <f t="shared" si="52"/>
        <v>0.28248569199098633</v>
      </c>
      <c r="BL6" s="8">
        <f t="shared" si="53"/>
        <v>0.28005874987566082</v>
      </c>
      <c r="BM6" s="8">
        <f t="shared" si="54"/>
        <v>0.39994351711496173</v>
      </c>
      <c r="BN6" s="8">
        <f t="shared" si="55"/>
        <v>0.59961639956948176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1.2276029055690101</v>
      </c>
      <c r="F7">
        <f>VLOOKUP(B7,home!$B$2:$E$405,3,FALSE)</f>
        <v>0.72</v>
      </c>
      <c r="G7">
        <f>VLOOKUP(C7,away!$B$2:$E$405,4,FALSE)</f>
        <v>0.95</v>
      </c>
      <c r="H7">
        <f>VLOOKUP(A7,away!$A$2:$E$405,3,FALSE)</f>
        <v>1.0193704600484299</v>
      </c>
      <c r="I7">
        <f>VLOOKUP(C7,away!$B$2:$E$405,3,FALSE)</f>
        <v>0.36</v>
      </c>
      <c r="J7">
        <f>VLOOKUP(B7,home!$B$2:$E$405,4,FALSE)</f>
        <v>0.87</v>
      </c>
      <c r="K7" s="3">
        <f t="shared" si="0"/>
        <v>0.83968038740920281</v>
      </c>
      <c r="L7" s="3">
        <f t="shared" si="1"/>
        <v>0.31926682808716822</v>
      </c>
      <c r="M7" s="5">
        <f t="shared" si="2"/>
        <v>0.31381638806394324</v>
      </c>
      <c r="N7" s="5">
        <f t="shared" si="3"/>
        <v>0.26350546630488858</v>
      </c>
      <c r="O7" s="5">
        <f t="shared" si="4"/>
        <v>0.10019116281894704</v>
      </c>
      <c r="P7" s="5">
        <f t="shared" si="5"/>
        <v>8.4128554410791964E-2</v>
      </c>
      <c r="Q7" s="5">
        <f t="shared" si="6"/>
        <v>0.11063018601566572</v>
      </c>
      <c r="R7" s="5">
        <f t="shared" si="7"/>
        <v>1.5993857377785119E-2</v>
      </c>
      <c r="S7" s="5">
        <f t="shared" si="8"/>
        <v>5.6383397557040965E-3</v>
      </c>
      <c r="T7" s="5">
        <f t="shared" si="9"/>
        <v>3.5320548579914991E-2</v>
      </c>
      <c r="U7" s="5">
        <f t="shared" si="10"/>
        <v>1.3429728359146147E-2</v>
      </c>
      <c r="V7" s="5">
        <f t="shared" si="11"/>
        <v>1.6794865864459677E-4</v>
      </c>
      <c r="W7" s="5">
        <f t="shared" si="12"/>
        <v>3.0964665817595459E-2</v>
      </c>
      <c r="X7" s="5">
        <f t="shared" si="13"/>
        <v>9.8859906383628633E-3</v>
      </c>
      <c r="Y7" s="5">
        <f t="shared" si="14"/>
        <v>1.5781344368047754E-3</v>
      </c>
      <c r="Z7" s="5">
        <f t="shared" si="15"/>
        <v>1.7021027046280033E-3</v>
      </c>
      <c r="AA7" s="5">
        <f t="shared" si="16"/>
        <v>1.4292222584322938E-3</v>
      </c>
      <c r="AB7" s="5">
        <f t="shared" si="17"/>
        <v>6.0004494982714206E-4</v>
      </c>
      <c r="AC7" s="5">
        <f t="shared" si="18"/>
        <v>2.8140017547702328E-6</v>
      </c>
      <c r="AD7" s="5">
        <f t="shared" si="19"/>
        <v>6.5001056474287616E-3</v>
      </c>
      <c r="AE7" s="5">
        <f t="shared" si="20"/>
        <v>2.0752681122860697E-3</v>
      </c>
      <c r="AF7" s="5">
        <f t="shared" si="21"/>
        <v>3.3128213382000934E-4</v>
      </c>
      <c r="AG7" s="5">
        <f t="shared" si="22"/>
        <v>3.5255798688887732E-5</v>
      </c>
      <c r="AH7" s="5">
        <f t="shared" si="23"/>
        <v>1.3585623289629319E-4</v>
      </c>
      <c r="AI7" s="5">
        <f t="shared" si="24"/>
        <v>1.1407581427031436E-4</v>
      </c>
      <c r="AJ7" s="5">
        <f t="shared" si="25"/>
        <v>4.7893611960258906E-5</v>
      </c>
      <c r="AK7" s="5">
        <f t="shared" si="26"/>
        <v>1.3405108881738745E-5</v>
      </c>
      <c r="AL7" s="5">
        <f t="shared" si="27"/>
        <v>3.0175339305736201E-8</v>
      </c>
      <c r="AM7" s="5">
        <f t="shared" si="28"/>
        <v>1.0916022456467465E-3</v>
      </c>
      <c r="AN7" s="5">
        <f t="shared" si="29"/>
        <v>3.485123865004666E-4</v>
      </c>
      <c r="AO7" s="5">
        <f t="shared" si="30"/>
        <v>5.5634222093546593E-5</v>
      </c>
      <c r="AP7" s="5">
        <f t="shared" si="31"/>
        <v>5.9207205403012264E-6</v>
      </c>
      <c r="AQ7" s="5">
        <f t="shared" si="32"/>
        <v>4.7257241672312932E-7</v>
      </c>
      <c r="AR7" s="5">
        <f t="shared" si="33"/>
        <v>8.6748777105342292E-6</v>
      </c>
      <c r="AS7" s="5">
        <f t="shared" si="34"/>
        <v>7.2841246767088399E-6</v>
      </c>
      <c r="AT7" s="5">
        <f t="shared" si="35"/>
        <v>3.0581683152379059E-6</v>
      </c>
      <c r="AU7" s="5">
        <f t="shared" si="36"/>
        <v>8.5596131856717137E-7</v>
      </c>
      <c r="AV7" s="5">
        <f t="shared" si="37"/>
        <v>1.7968348289544359E-7</v>
      </c>
      <c r="AW7" s="5">
        <f t="shared" si="38"/>
        <v>2.2470744847439164E-10</v>
      </c>
      <c r="AX7" s="5">
        <f t="shared" si="39"/>
        <v>1.5276616608690259E-4</v>
      </c>
      <c r="AY7" s="5">
        <f t="shared" si="40"/>
        <v>4.8773169285602912E-5</v>
      </c>
      <c r="AZ7" s="5">
        <f t="shared" si="41"/>
        <v>7.7858275267864694E-6</v>
      </c>
      <c r="BA7" s="5">
        <f t="shared" si="42"/>
        <v>8.2858548617029277E-7</v>
      </c>
      <c r="BB7" s="5">
        <f t="shared" si="43"/>
        <v>6.6134964992163392E-8</v>
      </c>
      <c r="BC7" s="5">
        <f t="shared" si="44"/>
        <v>4.2229400997407847E-9</v>
      </c>
      <c r="BD7" s="5">
        <f t="shared" si="45"/>
        <v>4.6160011511438973E-7</v>
      </c>
      <c r="BE7" s="5">
        <f t="shared" si="46"/>
        <v>3.8759656348738342E-7</v>
      </c>
      <c r="BF7" s="5">
        <f t="shared" si="47"/>
        <v>1.6272861629378087E-7</v>
      </c>
      <c r="BG7" s="5">
        <f t="shared" si="48"/>
        <v>4.554667585737515E-8</v>
      </c>
      <c r="BH7" s="5">
        <f t="shared" si="49"/>
        <v>9.5611626072805337E-9</v>
      </c>
      <c r="BI7" s="5">
        <f t="shared" si="50"/>
        <v>1.6056641444327414E-9</v>
      </c>
      <c r="BJ7" s="8">
        <f t="shared" si="51"/>
        <v>0.46253926973894444</v>
      </c>
      <c r="BK7" s="8">
        <f t="shared" si="52"/>
        <v>0.40380284823546359</v>
      </c>
      <c r="BL7" s="8">
        <f t="shared" si="53"/>
        <v>0.13197636798644782</v>
      </c>
      <c r="BM7" s="8">
        <f t="shared" si="54"/>
        <v>0.11170620072888403</v>
      </c>
      <c r="BN7" s="8">
        <f t="shared" si="55"/>
        <v>0.88826561499202172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1.2276029055690101</v>
      </c>
      <c r="F8">
        <f>VLOOKUP(B8,home!$B$2:$E$405,3,FALSE)</f>
        <v>1.27</v>
      </c>
      <c r="G8">
        <f>VLOOKUP(C8,away!$B$2:$E$405,4,FALSE)</f>
        <v>0.91</v>
      </c>
      <c r="H8">
        <f>VLOOKUP(A8,away!$A$2:$E$405,3,FALSE)</f>
        <v>1.0193704600484299</v>
      </c>
      <c r="I8">
        <f>VLOOKUP(C8,away!$B$2:$E$405,3,FALSE)</f>
        <v>1.0900000000000001</v>
      </c>
      <c r="J8">
        <f>VLOOKUP(B8,home!$B$2:$E$405,4,FALSE)</f>
        <v>1.0900000000000001</v>
      </c>
      <c r="K8" s="3">
        <f t="shared" si="0"/>
        <v>1.4187406779661051</v>
      </c>
      <c r="L8" s="3">
        <f t="shared" si="1"/>
        <v>1.2111140435835397</v>
      </c>
      <c r="M8" s="5">
        <f t="shared" si="2"/>
        <v>7.2088934446738792E-2</v>
      </c>
      <c r="N8" s="5">
        <f t="shared" si="3"/>
        <v>0.1022755037308203</v>
      </c>
      <c r="O8" s="5">
        <f t="shared" si="4"/>
        <v>8.7307920895418514E-2</v>
      </c>
      <c r="P8" s="5">
        <f t="shared" si="5"/>
        <v>0.12386729888297714</v>
      </c>
      <c r="Q8" s="5">
        <f t="shared" si="6"/>
        <v>7.255120875119446E-2</v>
      </c>
      <c r="R8" s="5">
        <f t="shared" si="7"/>
        <v>5.2869924556261091E-2</v>
      </c>
      <c r="S8" s="5">
        <f t="shared" si="8"/>
        <v>5.3208955890105082E-2</v>
      </c>
      <c r="T8" s="5">
        <f t="shared" si="9"/>
        <v>8.7867787797532598E-2</v>
      </c>
      <c r="U8" s="5">
        <f t="shared" si="10"/>
        <v>7.5008712608966688E-2</v>
      </c>
      <c r="V8" s="5">
        <f t="shared" si="11"/>
        <v>1.015851645698101E-2</v>
      </c>
      <c r="W8" s="5">
        <f t="shared" si="12"/>
        <v>3.4310450363643344E-2</v>
      </c>
      <c r="X8" s="5">
        <f t="shared" si="13"/>
        <v>4.1553868277084405E-2</v>
      </c>
      <c r="Y8" s="5">
        <f t="shared" si="14"/>
        <v>2.5163236717798746E-2</v>
      </c>
      <c r="Z8" s="5">
        <f t="shared" si="15"/>
        <v>2.1343836037763343E-2</v>
      </c>
      <c r="AA8" s="5">
        <f t="shared" si="16"/>
        <v>3.0281368410613751E-2</v>
      </c>
      <c r="AB8" s="5">
        <f t="shared" si="17"/>
        <v>2.1480704574307782E-2</v>
      </c>
      <c r="AC8" s="5">
        <f t="shared" si="18"/>
        <v>1.090933722909114E-3</v>
      </c>
      <c r="AD8" s="5">
        <f t="shared" si="19"/>
        <v>1.2169407902559435E-2</v>
      </c>
      <c r="AE8" s="5">
        <f t="shared" si="20"/>
        <v>1.4738540812886237E-2</v>
      </c>
      <c r="AF8" s="5">
        <f t="shared" si="21"/>
        <v>8.9250268802078449E-3</v>
      </c>
      <c r="AG8" s="5">
        <f t="shared" si="22"/>
        <v>3.6030751313267679E-3</v>
      </c>
      <c r="AH8" s="5">
        <f t="shared" si="23"/>
        <v>6.462454892319911E-3</v>
      </c>
      <c r="AI8" s="5">
        <f t="shared" si="24"/>
        <v>9.1685476352553232E-3</v>
      </c>
      <c r="AJ8" s="5">
        <f t="shared" si="25"/>
        <v>6.5038957440033346E-3</v>
      </c>
      <c r="AK8" s="5">
        <f t="shared" si="26"/>
        <v>3.0757804857560514E-3</v>
      </c>
      <c r="AL8" s="5">
        <f t="shared" si="27"/>
        <v>7.498016973295152E-5</v>
      </c>
      <c r="AM8" s="5">
        <f t="shared" si="28"/>
        <v>3.4530468036246512E-3</v>
      </c>
      <c r="AN8" s="5">
        <f t="shared" si="29"/>
        <v>4.1820334770210675E-3</v>
      </c>
      <c r="AO8" s="5">
        <f t="shared" si="30"/>
        <v>2.5324597373783584E-3</v>
      </c>
      <c r="AP8" s="5">
        <f t="shared" si="31"/>
        <v>1.0223658509162705E-3</v>
      </c>
      <c r="AQ8" s="5">
        <f t="shared" si="32"/>
        <v>3.0955040993123275E-4</v>
      </c>
      <c r="AR8" s="5">
        <f t="shared" si="33"/>
        <v>1.5653539752227593E-3</v>
      </c>
      <c r="AS8" s="5">
        <f t="shared" si="34"/>
        <v>2.2208313600644751E-3</v>
      </c>
      <c r="AT8" s="5">
        <f t="shared" si="35"/>
        <v>1.5753918947131306E-3</v>
      </c>
      <c r="AU8" s="5">
        <f t="shared" si="36"/>
        <v>7.4502418825587113E-4</v>
      </c>
      <c r="AV8" s="5">
        <f t="shared" si="37"/>
        <v>2.6424903048682035E-4</v>
      </c>
      <c r="AW8" s="5">
        <f t="shared" si="38"/>
        <v>3.5787550960056668E-6</v>
      </c>
      <c r="AX8" s="5">
        <f t="shared" si="39"/>
        <v>8.1649632720385472E-4</v>
      </c>
      <c r="AY8" s="5">
        <f t="shared" si="40"/>
        <v>9.8887016841096918E-4</v>
      </c>
      <c r="AZ8" s="5">
        <f t="shared" si="41"/>
        <v>5.988172741216726E-4</v>
      </c>
      <c r="BA8" s="5">
        <f t="shared" si="42"/>
        <v>2.4174533674305721E-4</v>
      </c>
      <c r="BB8" s="5">
        <f t="shared" si="43"/>
        <v>7.3195293075087127E-5</v>
      </c>
      <c r="BC8" s="5">
        <f t="shared" si="44"/>
        <v>1.7729569473490207E-5</v>
      </c>
      <c r="BD8" s="5">
        <f t="shared" si="45"/>
        <v>3.1597036376193377E-4</v>
      </c>
      <c r="BE8" s="5">
        <f t="shared" si="46"/>
        <v>4.4828000810080275E-4</v>
      </c>
      <c r="BF8" s="5">
        <f t="shared" si="47"/>
        <v>3.179965413057921E-4</v>
      </c>
      <c r="BG8" s="5">
        <f t="shared" si="48"/>
        <v>1.5038487620101863E-4</v>
      </c>
      <c r="BH8" s="5">
        <f t="shared" si="49"/>
        <v>5.3339285304320478E-5</v>
      </c>
      <c r="BI8" s="5">
        <f t="shared" si="50"/>
        <v>1.5134922758975832E-5</v>
      </c>
      <c r="BJ8" s="8">
        <f t="shared" si="51"/>
        <v>0.41739441661295384</v>
      </c>
      <c r="BK8" s="8">
        <f t="shared" si="52"/>
        <v>0.26147848973785509</v>
      </c>
      <c r="BL8" s="8">
        <f t="shared" si="53"/>
        <v>0.2998312662490783</v>
      </c>
      <c r="BM8" s="8">
        <f t="shared" si="54"/>
        <v>0.48810192596092533</v>
      </c>
      <c r="BN8" s="8">
        <f t="shared" si="55"/>
        <v>0.51096079126341032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1.3541666666666701</v>
      </c>
      <c r="F9">
        <f>VLOOKUP(B9,home!$B$2:$E$405,3,FALSE)</f>
        <v>1.03</v>
      </c>
      <c r="G9">
        <f>VLOOKUP(C9,away!$B$2:$E$405,4,FALSE)</f>
        <v>1.1499999999999999</v>
      </c>
      <c r="H9">
        <f>VLOOKUP(A9,away!$A$2:$E$405,3,FALSE)</f>
        <v>1.2682291666666701</v>
      </c>
      <c r="I9">
        <f>VLOOKUP(C9,away!$B$2:$E$405,3,FALSE)</f>
        <v>0.94</v>
      </c>
      <c r="J9">
        <f>VLOOKUP(B9,home!$B$2:$E$405,4,FALSE)</f>
        <v>1.1399999999999999</v>
      </c>
      <c r="K9" s="3">
        <f t="shared" ref="K9:K17" si="56">E9*F9*G9</f>
        <v>1.6040104166666707</v>
      </c>
      <c r="L9" s="3">
        <f t="shared" ref="L9:L17" si="57">H9*I9*J9</f>
        <v>1.3590343750000033</v>
      </c>
      <c r="M9" s="5">
        <f t="shared" ref="M9:M19" si="58">_xlfn.POISSON.DIST(0,K9,FALSE) * _xlfn.POISSON.DIST(0,L9,FALSE)</f>
        <v>5.166137932221735E-2</v>
      </c>
      <c r="N9" s="5">
        <f t="shared" ref="N9:N19" si="59">_xlfn.POISSON.DIST(1,K9,FALSE) * _xlfn.POISSON.DIST(0,L9,FALSE)</f>
        <v>8.2865390572204767E-2</v>
      </c>
      <c r="O9" s="5">
        <f t="shared" ref="O9:O19" si="60">_xlfn.POISSON.DIST(0,K9,FALSE) * _xlfn.POISSON.DIST(1,L9,FALSE)</f>
        <v>7.020959035880775E-2</v>
      </c>
      <c r="P9" s="5">
        <f t="shared" ref="P9:P19" si="61">_xlfn.POISSON.DIST(1,K9,FALSE) * _xlfn.POISSON.DIST(1,L9,FALSE)</f>
        <v>0.11261691428542747</v>
      </c>
      <c r="Q9" s="5">
        <f t="shared" ref="Q9:Q19" si="62">_xlfn.POISSON.DIST(2,K9,FALSE) * _xlfn.POISSON.DIST(0,L9,FALSE)</f>
        <v>6.6458474829484304E-2</v>
      </c>
      <c r="R9" s="5">
        <f t="shared" ref="R9:R19" si="63">_xlfn.POISSON.DIST(0,K9,FALSE) * _xlfn.POISSON.DIST(2,L9,FALSE)</f>
        <v>4.7708623376144281E-2</v>
      </c>
      <c r="S9" s="5">
        <f t="shared" ref="S9:S19" si="64">_xlfn.POISSON.DIST(2,K9,FALSE) * _xlfn.POISSON.DIST(2,L9,FALSE)</f>
        <v>6.1373551914229933E-2</v>
      </c>
      <c r="T9" s="5">
        <f t="shared" ref="T9:T19" si="65">_xlfn.POISSON.DIST(2,K9,FALSE) * _xlfn.POISSON.DIST(1,L9,FALSE)</f>
        <v>9.0319351803341649E-2</v>
      </c>
      <c r="U9" s="5">
        <f t="shared" ref="U9:U19" si="66">_xlfn.POISSON.DIST(1,K9,FALSE) * _xlfn.POISSON.DIST(2,L9,FALSE)</f>
        <v>7.6525128860162439E-2</v>
      </c>
      <c r="V9" s="5">
        <f t="shared" ref="V9:V19" si="67">_xlfn.POISSON.DIST(3,K9,FALSE) * _xlfn.POISSON.DIST(3,L9,FALSE)</f>
        <v>1.4865392304005231E-2</v>
      </c>
      <c r="W9" s="5">
        <f t="shared" ref="W9:W19" si="68">_xlfn.POISSON.DIST(3,K9,FALSE) * _xlfn.POISSON.DIST(0,L9,FALSE)</f>
        <v>3.5533361967424182E-2</v>
      </c>
      <c r="X9" s="5">
        <f t="shared" ref="X9:X19" si="69">_xlfn.POISSON.DIST(3,K9,FALSE) * _xlfn.POISSON.DIST(1,L9,FALSE)</f>
        <v>4.8291060373047215E-2</v>
      </c>
      <c r="Y9" s="5">
        <f t="shared" ref="Y9:Y19" si="70">_xlfn.POISSON.DIST(3,K9,FALSE) * _xlfn.POISSON.DIST(2,L9,FALSE)</f>
        <v>3.2814605526085824E-2</v>
      </c>
      <c r="Z9" s="5">
        <f t="shared" ref="Z9:Z19" si="71">_xlfn.POISSON.DIST(0,K9,FALSE) * _xlfn.POISSON.DIST(3,L9,FALSE)</f>
        <v>2.1612553050702924E-2</v>
      </c>
      <c r="AA9" s="5">
        <f t="shared" ref="AA9:AA19" si="72">_xlfn.POISSON.DIST(1,K9,FALSE) * _xlfn.POISSON.DIST(3,L9,FALSE)</f>
        <v>3.4666760224088516E-2</v>
      </c>
      <c r="AB9" s="5">
        <f t="shared" ref="AB9:AB19" si="73">_xlfn.POISSON.DIST(2,K9,FALSE) * _xlfn.POISSON.DIST(3,L9,FALSE)</f>
        <v>2.7802922255761899E-2</v>
      </c>
      <c r="AC9" s="5">
        <f t="shared" ref="AC9:AC19" si="74">_xlfn.POISSON.DIST(4,K9,FALSE) * _xlfn.POISSON.DIST(4,L9,FALSE)</f>
        <v>2.0253217114059125E-3</v>
      </c>
      <c r="AD9" s="5">
        <f t="shared" ref="AD9:AD19" si="75">_xlfn.POISSON.DIST(4,K9,FALSE) * _xlfn.POISSON.DIST(0,L9,FALSE)</f>
        <v>1.4248970683733929E-2</v>
      </c>
      <c r="AE9" s="5">
        <f t="shared" ref="AE9:AE19" si="76">_xlfn.POISSON.DIST(4,K9,FALSE) * _xlfn.POISSON.DIST(1,L9,FALSE)</f>
        <v>1.9364840967561709E-2</v>
      </c>
      <c r="AF9" s="5">
        <f t="shared" ref="AF9:AF19" si="77">_xlfn.POISSON.DIST(4,K9,FALSE) * _xlfn.POISSON.DIST(2,L9,FALSE)</f>
        <v>1.3158742270662346E-2</v>
      </c>
      <c r="AG9" s="5">
        <f t="shared" ref="AG9:AG19" si="78">_xlfn.POISSON.DIST(4,K9,FALSE) * _xlfn.POISSON.DIST(3,L9,FALSE)</f>
        <v>5.9610610258652398E-3</v>
      </c>
      <c r="AH9" s="5">
        <f t="shared" ref="AH9:AH19" si="79">_xlfn.POISSON.DIST(0,K9,FALSE) * _xlfn.POISSON.DIST(4,L9,FALSE)</f>
        <v>7.3430506318541196E-3</v>
      </c>
      <c r="AI9" s="5">
        <f t="shared" ref="AI9:AI19" si="80">_xlfn.POISSON.DIST(1,K9,FALSE) * _xlfn.POISSON.DIST(4,L9,FALSE)</f>
        <v>1.1778329703604784E-2</v>
      </c>
      <c r="AJ9" s="5">
        <f t="shared" ref="AJ9:AJ19" si="81">_xlfn.POISSON.DIST(2,K9,FALSE) * _xlfn.POISSON.DIST(4,L9,FALSE)</f>
        <v>9.4462817677582692E-3</v>
      </c>
      <c r="AK9" s="5">
        <f t="shared" ref="AK9:AK19" si="82">_xlfn.POISSON.DIST(3,K9,FALSE) * _xlfn.POISSON.DIST(4,L9,FALSE)</f>
        <v>5.0506447847509049E-3</v>
      </c>
      <c r="AL9" s="5">
        <f t="shared" ref="AL9:AL19" si="83">_xlfn.POISSON.DIST(5,K9,FALSE) * _xlfn.POISSON.DIST(5,L9,FALSE)</f>
        <v>1.7660038083863161E-4</v>
      </c>
      <c r="AM9" s="5">
        <f t="shared" ref="AM9:AM19" si="84">_xlfn.POISSON.DIST(5,K9,FALSE) * _xlfn.POISSON.DIST(0,L9,FALSE)</f>
        <v>4.571099480697444E-3</v>
      </c>
      <c r="AN9" s="5">
        <f t="shared" ref="AN9:AN19" si="85">_xlfn.POISSON.DIST(5,K9,FALSE) * _xlfn.POISSON.DIST(1,L9,FALSE)</f>
        <v>6.2122813258124916E-3</v>
      </c>
      <c r="AO9" s="5">
        <f t="shared" ref="AO9:AO19" si="86">_xlfn.POISSON.DIST(5,K9,FALSE) * _xlfn.POISSON.DIST(2,L9,FALSE)</f>
        <v>4.2213519344748863E-3</v>
      </c>
      <c r="AP9" s="5">
        <f t="shared" ref="AP9:AP19" si="87">_xlfn.POISSON.DIST(5,K9,FALSE) * _xlfn.POISSON.DIST(3,L9,FALSE)</f>
        <v>1.9123207959747099E-3</v>
      </c>
      <c r="AQ9" s="5">
        <f t="shared" ref="AQ9:AQ19" si="88">_xlfn.POISSON.DIST(5,K9,FALSE) * _xlfn.POISSON.DIST(4,L9,FALSE)</f>
        <v>6.4972742443925003E-4</v>
      </c>
      <c r="AR9" s="5">
        <f t="shared" ref="AR9:AR19" si="89">_xlfn.POISSON.DIST(0,K9,FALSE) * _xlfn.POISSON.DIST(5,L9,FALSE)</f>
        <v>1.9958916452110487E-3</v>
      </c>
      <c r="AS9" s="5">
        <f t="shared" ref="AS9:AS19" si="90">_xlfn.POISSON.DIST(1,K9,FALSE) * _xlfn.POISSON.DIST(5,L9,FALSE)</f>
        <v>3.2014309894565006E-3</v>
      </c>
      <c r="AT9" s="5">
        <f t="shared" ref="AT9:AT19" si="91">_xlfn.POISSON.DIST(2,K9,FALSE) * _xlfn.POISSON.DIST(5,L9,FALSE)</f>
        <v>2.5675643276638575E-3</v>
      </c>
      <c r="AU9" s="5">
        <f t="shared" ref="AU9:AU19" si="92">_xlfn.POISSON.DIST(3,K9,FALSE) * _xlfn.POISSON.DIST(5,L9,FALSE)</f>
        <v>1.3727999756781943E-3</v>
      </c>
      <c r="AV9" s="5">
        <f t="shared" ref="AV9:AV19" si="93">_xlfn.POISSON.DIST(4,K9,FALSE) * _xlfn.POISSON.DIST(5,L9,FALSE)</f>
        <v>5.5049636524689429E-4</v>
      </c>
      <c r="AW9" s="5">
        <f t="shared" ref="AW9:AW19" si="94">_xlfn.POISSON.DIST(6,K9,FALSE) * _xlfn.POISSON.DIST(6,L9,FALSE)</f>
        <v>1.0693669586989901E-5</v>
      </c>
      <c r="AX9" s="5">
        <f t="shared" ref="AX9:AX19" si="95">_xlfn.POISSON.DIST(6,K9,FALSE) * _xlfn.POISSON.DIST(0,L9,FALSE)</f>
        <v>1.2220151971097178E-3</v>
      </c>
      <c r="AY9" s="5">
        <f t="shared" ref="AY9:AY19" si="96">_xlfn.POISSON.DIST(6,K9,FALSE) * _xlfn.POISSON.DIST(1,L9,FALSE)</f>
        <v>1.6607606596445114E-3</v>
      </c>
      <c r="AZ9" s="5">
        <f t="shared" ref="AZ9:AZ19" si="97">_xlfn.POISSON.DIST(6,K9,FALSE) * _xlfn.POISSON.DIST(2,L9,FALSE)</f>
        <v>1.128515412552286E-3</v>
      </c>
      <c r="BA9" s="5">
        <f t="shared" ref="BA9:BA19" si="98">_xlfn.POISSON.DIST(6,K9,FALSE) * _xlfn.POISSON.DIST(3,L9,FALSE)</f>
        <v>5.1123041279195545E-4</v>
      </c>
      <c r="BB9" s="5">
        <f t="shared" ref="BB9:BB19" si="99">_xlfn.POISSON.DIST(6,K9,FALSE) * _xlfn.POISSON.DIST(4,L9,FALSE)</f>
        <v>1.7369492613242732E-4</v>
      </c>
      <c r="BC9" s="5">
        <f t="shared" ref="BC9:BC19" si="100">_xlfn.POISSON.DIST(6,K9,FALSE) * _xlfn.POISSON.DIST(5,L9,FALSE)</f>
        <v>4.7211475075411016E-5</v>
      </c>
      <c r="BD9" s="5">
        <f t="shared" ref="BD9:BD19" si="101">_xlfn.POISSON.DIST(0,K9,FALSE) * _xlfn.POISSON.DIST(6,L9,FALSE)</f>
        <v>4.5208089243618739E-4</v>
      </c>
      <c r="BE9" s="5">
        <f t="shared" ref="BE9:BE19" si="102">_xlfn.POISSON.DIST(1,K9,FALSE) * _xlfn.POISSON.DIST(6,L9,FALSE)</f>
        <v>7.251424606436091E-4</v>
      </c>
      <c r="BF9" s="5">
        <f t="shared" ref="BF9:BF19" si="103">_xlfn.POISSON.DIST(2,K9,FALSE) * _xlfn.POISSON.DIST(6,L9,FALSE)</f>
        <v>5.8156803021982531E-4</v>
      </c>
      <c r="BG9" s="5">
        <f t="shared" ref="BG9:BG19" si="104">_xlfn.POISSON.DIST(3,K9,FALSE) * _xlfn.POISSON.DIST(6,L9,FALSE)</f>
        <v>3.1094705949097226E-4</v>
      </c>
      <c r="BH9" s="5">
        <f t="shared" ref="BH9:BH19" si="105">_xlfn.POISSON.DIST(4,K9,FALSE) * _xlfn.POISSON.DIST(6,L9,FALSE)</f>
        <v>1.2469058061384766E-4</v>
      </c>
      <c r="BI9" s="5">
        <f t="shared" ref="BI9:BI19" si="106">_xlfn.POISSON.DIST(5,K9,FALSE) * _xlfn.POISSON.DIST(6,L9,FALSE)</f>
        <v>4.0000998032965357E-5</v>
      </c>
      <c r="BJ9" s="8">
        <f t="shared" ref="BJ9:BJ19" si="107">SUM(N9,Q9,T9,W9,X9,Y9,AD9,AE9,AF9,AG9,AM9,AN9,AO9,AP9,AQ9,AX9,AY9,AZ9,BA9,BB9,BC9)</f>
        <v>0.43132606906411619</v>
      </c>
      <c r="BK9" s="8">
        <f t="shared" ref="BK9:BK19" si="108">SUM(M9,P9,S9,V9,AC9,AL9,AY9)</f>
        <v>0.24437992057776906</v>
      </c>
      <c r="BL9" s="8">
        <f t="shared" ref="BL9:BL19" si="109">SUM(O9,R9,U9,AA9,AB9,AH9,AI9,AJ9,AK9,AR9,AS9,AT9,AU9,AV9,BD9,BE9,BF9,BG9,BH9,BI9)</f>
        <v>0.30245394528762687</v>
      </c>
      <c r="BM9" s="8">
        <f t="shared" ref="BM9:BM19" si="110">SUM(S9:BI9)</f>
        <v>0.56660204824587157</v>
      </c>
      <c r="BN9" s="8">
        <f t="shared" ref="BN9:BN19" si="111">SUM(M9:R9)</f>
        <v>0.43152037274428595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1.3541666666666701</v>
      </c>
      <c r="F10">
        <f>VLOOKUP(B10,home!$B$2:$E$405,3,FALSE)</f>
        <v>0.78</v>
      </c>
      <c r="G10">
        <f>VLOOKUP(C10,away!$B$2:$E$405,4,FALSE)</f>
        <v>0.62</v>
      </c>
      <c r="H10">
        <f>VLOOKUP(A10,away!$A$2:$E$405,3,FALSE)</f>
        <v>1.2682291666666701</v>
      </c>
      <c r="I10">
        <f>VLOOKUP(C10,away!$B$2:$E$405,3,FALSE)</f>
        <v>0.9</v>
      </c>
      <c r="J10">
        <f>VLOOKUP(B10,home!$B$2:$E$405,4,FALSE)</f>
        <v>1.62</v>
      </c>
      <c r="K10" s="3">
        <f t="shared" si="56"/>
        <v>0.65487500000000176</v>
      </c>
      <c r="L10" s="3">
        <f t="shared" si="57"/>
        <v>1.849078125000005</v>
      </c>
      <c r="M10" s="5">
        <f t="shared" si="58"/>
        <v>8.1761146898629983E-2</v>
      </c>
      <c r="N10" s="5">
        <f t="shared" si="59"/>
        <v>5.3543331075240452E-2</v>
      </c>
      <c r="O10" s="5">
        <f t="shared" si="60"/>
        <v>0.15118274820516872</v>
      </c>
      <c r="P10" s="5">
        <f t="shared" si="61"/>
        <v>9.9005802230860127E-2</v>
      </c>
      <c r="Q10" s="5">
        <f t="shared" si="62"/>
        <v>1.7532094468949089E-2</v>
      </c>
      <c r="R10" s="5">
        <f t="shared" si="63"/>
        <v>0.13977435629178062</v>
      </c>
      <c r="S10" s="5">
        <f t="shared" si="64"/>
        <v>2.9971903670606516E-2</v>
      </c>
      <c r="T10" s="5">
        <f t="shared" si="65"/>
        <v>3.2418212367967346E-2</v>
      </c>
      <c r="U10" s="5">
        <f t="shared" si="66"/>
        <v>9.153473157658007E-2</v>
      </c>
      <c r="V10" s="5">
        <f t="shared" si="67"/>
        <v>4.0326032050590349E-3</v>
      </c>
      <c r="W10" s="5">
        <f t="shared" si="68"/>
        <v>3.8271101217843559E-3</v>
      </c>
      <c r="X10" s="5">
        <f t="shared" si="69"/>
        <v>7.0766256081575586E-3</v>
      </c>
      <c r="Y10" s="5">
        <f t="shared" si="70"/>
        <v>6.5426168054294994E-3</v>
      </c>
      <c r="Z10" s="5">
        <f t="shared" si="71"/>
        <v>8.6151234885029473E-2</v>
      </c>
      <c r="AA10" s="5">
        <f t="shared" si="72"/>
        <v>5.6418289945333829E-2</v>
      </c>
      <c r="AB10" s="5">
        <f t="shared" si="73"/>
        <v>1.8473463813975292E-2</v>
      </c>
      <c r="AC10" s="5">
        <f t="shared" si="74"/>
        <v>3.0519624123134207E-4</v>
      </c>
      <c r="AD10" s="5">
        <f t="shared" si="75"/>
        <v>6.2656968525088403E-4</v>
      </c>
      <c r="AE10" s="5">
        <f t="shared" si="76"/>
        <v>1.1585762987855481E-3</v>
      </c>
      <c r="AF10" s="5">
        <f t="shared" si="77"/>
        <v>1.0711490451139134E-3</v>
      </c>
      <c r="AG10" s="5">
        <f t="shared" si="78"/>
        <v>6.6021275597826043E-4</v>
      </c>
      <c r="AH10" s="5">
        <f t="shared" si="79"/>
        <v>3.982509096691135E-2</v>
      </c>
      <c r="AI10" s="5">
        <f t="shared" si="80"/>
        <v>2.6080456446956137E-2</v>
      </c>
      <c r="AJ10" s="5">
        <f t="shared" si="81"/>
        <v>8.5397194578502224E-3</v>
      </c>
      <c r="AK10" s="5">
        <f t="shared" si="82"/>
        <v>1.8641495933198933E-3</v>
      </c>
      <c r="AL10" s="5">
        <f t="shared" si="83"/>
        <v>1.4782668711051761E-5</v>
      </c>
      <c r="AM10" s="5">
        <f t="shared" si="84"/>
        <v>8.2064964525734786E-5</v>
      </c>
      <c r="AN10" s="5">
        <f t="shared" si="85"/>
        <v>1.5174453073343763E-4</v>
      </c>
      <c r="AO10" s="5">
        <f t="shared" si="86"/>
        <v>1.4029374618379525E-4</v>
      </c>
      <c r="AP10" s="5">
        <f t="shared" si="87"/>
        <v>8.6471365714252928E-5</v>
      </c>
      <c r="AQ10" s="5">
        <f t="shared" si="88"/>
        <v>3.9973077695275145E-5</v>
      </c>
      <c r="AR10" s="5">
        <f t="shared" si="89"/>
        <v>1.4727940906610199E-2</v>
      </c>
      <c r="AS10" s="5">
        <f t="shared" si="90"/>
        <v>9.6449603012163775E-3</v>
      </c>
      <c r="AT10" s="5">
        <f t="shared" si="91"/>
        <v>3.158121688629546E-3</v>
      </c>
      <c r="AU10" s="5">
        <f t="shared" si="92"/>
        <v>6.8939164694709325E-4</v>
      </c>
      <c r="AV10" s="5">
        <f t="shared" si="93"/>
        <v>1.128663386986197E-4</v>
      </c>
      <c r="AW10" s="5">
        <f t="shared" si="94"/>
        <v>4.9723766196719284E-7</v>
      </c>
      <c r="AX10" s="5">
        <f t="shared" si="95"/>
        <v>8.9570489406317824E-6</v>
      </c>
      <c r="AY10" s="5">
        <f t="shared" si="96"/>
        <v>1.6562283260676699E-5</v>
      </c>
      <c r="AZ10" s="5">
        <f t="shared" si="97"/>
        <v>1.5312477838685519E-5</v>
      </c>
      <c r="BA10" s="5">
        <f t="shared" si="98"/>
        <v>9.4379892703535858E-6</v>
      </c>
      <c r="BB10" s="5">
        <f t="shared" si="99"/>
        <v>4.3628948759488949E-6</v>
      </c>
      <c r="BC10" s="5">
        <f t="shared" si="100"/>
        <v>1.6134666953583406E-6</v>
      </c>
      <c r="BD10" s="5">
        <f t="shared" si="101"/>
        <v>4.5388522261176128E-3</v>
      </c>
      <c r="BE10" s="5">
        <f t="shared" si="102"/>
        <v>2.9723808515787794E-3</v>
      </c>
      <c r="BF10" s="5">
        <f t="shared" si="103"/>
        <v>9.732689550888291E-4</v>
      </c>
      <c r="BG10" s="5">
        <f t="shared" si="104"/>
        <v>2.1245650232126626E-4</v>
      </c>
      <c r="BH10" s="5">
        <f t="shared" si="105"/>
        <v>3.4783112989409897E-5</v>
      </c>
      <c r="BI10" s="5">
        <f t="shared" si="106"/>
        <v>4.5557182237879753E-6</v>
      </c>
      <c r="BJ10" s="8">
        <f t="shared" si="107"/>
        <v>0.12501329207839107</v>
      </c>
      <c r="BK10" s="8">
        <f t="shared" si="108"/>
        <v>0.21510799719835871</v>
      </c>
      <c r="BL10" s="8">
        <f t="shared" si="109"/>
        <v>0.57076258454629791</v>
      </c>
      <c r="BM10" s="8">
        <f t="shared" si="110"/>
        <v>0.45421956449184908</v>
      </c>
      <c r="BN10" s="8">
        <f t="shared" si="111"/>
        <v>0.54279947917062898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1.3541666666666701</v>
      </c>
      <c r="F11">
        <f>VLOOKUP(B11,home!$B$2:$E$405,3,FALSE)</f>
        <v>0.97</v>
      </c>
      <c r="G11">
        <f>VLOOKUP(C11,away!$B$2:$E$405,4,FALSE)</f>
        <v>0.9</v>
      </c>
      <c r="H11">
        <f>VLOOKUP(A11,away!$A$2:$E$405,3,FALSE)</f>
        <v>1.2682291666666701</v>
      </c>
      <c r="I11">
        <f>VLOOKUP(C11,away!$B$2:$E$405,3,FALSE)</f>
        <v>0.95</v>
      </c>
      <c r="J11">
        <f>VLOOKUP(B11,home!$B$2:$E$405,4,FALSE)</f>
        <v>0.64</v>
      </c>
      <c r="K11" s="3">
        <f t="shared" si="56"/>
        <v>1.1821875000000031</v>
      </c>
      <c r="L11" s="3">
        <f t="shared" si="57"/>
        <v>0.77108333333333534</v>
      </c>
      <c r="M11" s="5">
        <f t="shared" si="58"/>
        <v>0.1418094770305782</v>
      </c>
      <c r="N11" s="5">
        <f t="shared" si="59"/>
        <v>0.1676453911270871</v>
      </c>
      <c r="O11" s="5">
        <f t="shared" si="60"/>
        <v>0.10934692424699527</v>
      </c>
      <c r="P11" s="5">
        <f t="shared" si="61"/>
        <v>0.12926856700824507</v>
      </c>
      <c r="Q11" s="5">
        <f t="shared" si="62"/>
        <v>9.9094142911526933E-2</v>
      </c>
      <c r="R11" s="5">
        <f t="shared" si="63"/>
        <v>4.2157795419060402E-2</v>
      </c>
      <c r="S11" s="5">
        <f t="shared" si="64"/>
        <v>2.9459177845994586E-2</v>
      </c>
      <c r="T11" s="5">
        <f t="shared" si="65"/>
        <v>7.6409842030030081E-2</v>
      </c>
      <c r="U11" s="5">
        <f t="shared" si="66"/>
        <v>4.9838418771970601E-2</v>
      </c>
      <c r="V11" s="5">
        <f t="shared" si="67"/>
        <v>2.9837730838536067E-3</v>
      </c>
      <c r="W11" s="5">
        <f t="shared" si="68"/>
        <v>3.9049285691073667E-2</v>
      </c>
      <c r="X11" s="5">
        <f t="shared" si="69"/>
        <v>3.0110253374958797E-2</v>
      </c>
      <c r="Y11" s="5">
        <f t="shared" si="70"/>
        <v>1.1608757269937266E-2</v>
      </c>
      <c r="Z11" s="5">
        <f t="shared" si="71"/>
        <v>1.0835724472571306E-2</v>
      </c>
      <c r="AA11" s="5">
        <f t="shared" si="72"/>
        <v>1.2809858024917926E-2</v>
      </c>
      <c r="AB11" s="5">
        <f t="shared" si="73"/>
        <v>7.5718270169163526E-3</v>
      </c>
      <c r="AC11" s="5">
        <f t="shared" si="74"/>
        <v>1.6999395901814377E-4</v>
      </c>
      <c r="AD11" s="5">
        <f t="shared" si="75"/>
        <v>1.1540894356979072E-2</v>
      </c>
      <c r="AE11" s="5">
        <f t="shared" si="76"/>
        <v>8.8989912904273022E-3</v>
      </c>
      <c r="AF11" s="5">
        <f t="shared" si="77"/>
        <v>3.4309319337635013E-3</v>
      </c>
      <c r="AG11" s="5">
        <f t="shared" si="78"/>
        <v>8.8184481064204916E-4</v>
      </c>
      <c r="AH11" s="5">
        <f t="shared" si="79"/>
        <v>2.0888116363479699E-3</v>
      </c>
      <c r="AI11" s="5">
        <f t="shared" si="80"/>
        <v>2.469367006345122E-3</v>
      </c>
      <c r="AJ11" s="5">
        <f t="shared" si="81"/>
        <v>1.4596274039068164E-3</v>
      </c>
      <c r="AK11" s="5">
        <f t="shared" si="82"/>
        <v>5.7518442385203112E-4</v>
      </c>
      <c r="AL11" s="5">
        <f t="shared" si="83"/>
        <v>6.198422261326117E-6</v>
      </c>
      <c r="AM11" s="5">
        <f t="shared" si="84"/>
        <v>2.728700209528243E-3</v>
      </c>
      <c r="AN11" s="5">
        <f t="shared" si="85"/>
        <v>2.1040552532304081E-3</v>
      </c>
      <c r="AO11" s="5">
        <f t="shared" si="86"/>
        <v>8.1120096908920893E-4</v>
      </c>
      <c r="AP11" s="5">
        <f t="shared" si="87"/>
        <v>2.0850118241617975E-4</v>
      </c>
      <c r="AQ11" s="5">
        <f t="shared" si="88"/>
        <v>4.0192946685352422E-5</v>
      </c>
      <c r="AR11" s="5">
        <f t="shared" si="89"/>
        <v>3.2212956785213033E-4</v>
      </c>
      <c r="AS11" s="5">
        <f t="shared" si="90"/>
        <v>3.8081754849519131E-4</v>
      </c>
      <c r="AT11" s="5">
        <f t="shared" si="91"/>
        <v>2.2509887280583018E-4</v>
      </c>
      <c r="AU11" s="5">
        <f t="shared" si="92"/>
        <v>8.8703024565047649E-5</v>
      </c>
      <c r="AV11" s="5">
        <f t="shared" si="93"/>
        <v>2.6215901713248146E-5</v>
      </c>
      <c r="AW11" s="5">
        <f t="shared" si="94"/>
        <v>1.5695181313604215E-7</v>
      </c>
      <c r="AX11" s="5">
        <f t="shared" si="95"/>
        <v>5.3763921315861383E-4</v>
      </c>
      <c r="AY11" s="5">
        <f t="shared" si="96"/>
        <v>4.1456463661305559E-4</v>
      </c>
      <c r="AZ11" s="5">
        <f t="shared" si="97"/>
        <v>1.5983194094085885E-4</v>
      </c>
      <c r="BA11" s="5">
        <f t="shared" si="98"/>
        <v>4.1081248597938088E-5</v>
      </c>
      <c r="BB11" s="5">
        <f t="shared" si="99"/>
        <v>7.9192665265983767E-6</v>
      </c>
      <c r="BC11" s="5">
        <f t="shared" si="100"/>
        <v>1.2212828861769164E-6</v>
      </c>
      <c r="BD11" s="5">
        <f t="shared" si="101"/>
        <v>4.1398123490774571E-5</v>
      </c>
      <c r="BE11" s="5">
        <f t="shared" si="102"/>
        <v>4.8940344114250193E-5</v>
      </c>
      <c r="BF11" s="5">
        <f t="shared" si="103"/>
        <v>2.8928331528782662E-5</v>
      </c>
      <c r="BG11" s="5">
        <f t="shared" si="104"/>
        <v>1.1399570643060942E-5</v>
      </c>
      <c r="BH11" s="5">
        <f t="shared" si="105"/>
        <v>3.369107479898412E-6</v>
      </c>
      <c r="BI11" s="5">
        <f t="shared" si="106"/>
        <v>7.9658334977848191E-7</v>
      </c>
      <c r="BJ11" s="8">
        <f t="shared" si="107"/>
        <v>0.45572524294609851</v>
      </c>
      <c r="BK11" s="8">
        <f t="shared" si="108"/>
        <v>0.30411175198656404</v>
      </c>
      <c r="BL11" s="8">
        <f t="shared" si="109"/>
        <v>0.22949561092635051</v>
      </c>
      <c r="BM11" s="8">
        <f t="shared" si="110"/>
        <v>0.31043162490329118</v>
      </c>
      <c r="BN11" s="8">
        <f t="shared" si="111"/>
        <v>0.68932229774349307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1.3541666666666701</v>
      </c>
      <c r="F12">
        <f>VLOOKUP(B12,home!$B$2:$E$405,3,FALSE)</f>
        <v>0.91</v>
      </c>
      <c r="G12">
        <f>VLOOKUP(C12,away!$B$2:$E$405,4,FALSE)</f>
        <v>1.17</v>
      </c>
      <c r="H12">
        <f>VLOOKUP(A12,away!$A$2:$E$405,3,FALSE)</f>
        <v>1.2682291666666701</v>
      </c>
      <c r="I12">
        <f>VLOOKUP(C12,away!$B$2:$E$405,3,FALSE)</f>
        <v>0.7</v>
      </c>
      <c r="J12">
        <f>VLOOKUP(B12,home!$B$2:$E$405,4,FALSE)</f>
        <v>0.73</v>
      </c>
      <c r="K12" s="3">
        <f t="shared" si="56"/>
        <v>1.4417812500000038</v>
      </c>
      <c r="L12" s="3">
        <f t="shared" si="57"/>
        <v>0.64806510416666829</v>
      </c>
      <c r="M12" s="5">
        <f t="shared" si="58"/>
        <v>0.12370614129052793</v>
      </c>
      <c r="N12" s="5">
        <f t="shared" si="59"/>
        <v>0.17835719502253444</v>
      </c>
      <c r="O12" s="5">
        <f t="shared" si="60"/>
        <v>8.0169633341502566E-2</v>
      </c>
      <c r="P12" s="5">
        <f t="shared" si="61"/>
        <v>0.11558707417115355</v>
      </c>
      <c r="Q12" s="5">
        <f t="shared" si="62"/>
        <v>0.12857602979304208</v>
      </c>
      <c r="R12" s="5">
        <f t="shared" si="63"/>
        <v>2.5977570891232229E-2</v>
      </c>
      <c r="S12" s="5">
        <f t="shared" si="64"/>
        <v>2.7000219180853928E-2</v>
      </c>
      <c r="T12" s="5">
        <f t="shared" si="65"/>
        <v>8.3325638141164463E-2</v>
      </c>
      <c r="U12" s="5">
        <f t="shared" si="66"/>
        <v>3.7453974631524514E-2</v>
      </c>
      <c r="V12" s="5">
        <f t="shared" si="67"/>
        <v>2.8031271029672444E-3</v>
      </c>
      <c r="W12" s="5">
        <f t="shared" si="68"/>
        <v>6.1792836318350017E-2</v>
      </c>
      <c r="X12" s="5">
        <f t="shared" si="69"/>
        <v>4.0045780905405386E-2</v>
      </c>
      <c r="Y12" s="5">
        <f t="shared" si="70"/>
        <v>1.2976136586948558E-2</v>
      </c>
      <c r="Z12" s="5">
        <f t="shared" si="71"/>
        <v>5.6117190618744754E-3</v>
      </c>
      <c r="AA12" s="5">
        <f t="shared" si="72"/>
        <v>8.0908713236782295E-3</v>
      </c>
      <c r="AB12" s="5">
        <f t="shared" si="73"/>
        <v>5.8326332853209919E-3</v>
      </c>
      <c r="AC12" s="5">
        <f t="shared" si="74"/>
        <v>1.6369703687593647E-4</v>
      </c>
      <c r="AD12" s="5">
        <f t="shared" si="75"/>
        <v>2.2272938197029087E-2</v>
      </c>
      <c r="AE12" s="5">
        <f t="shared" si="76"/>
        <v>1.443431401275542E-2</v>
      </c>
      <c r="AF12" s="5">
        <f t="shared" si="77"/>
        <v>4.6771876071253701E-3</v>
      </c>
      <c r="AG12" s="5">
        <f t="shared" si="78"/>
        <v>1.0103740246062511E-3</v>
      </c>
      <c r="AH12" s="5">
        <f t="shared" si="79"/>
        <v>9.091898245969398E-4</v>
      </c>
      <c r="AI12" s="5">
        <f t="shared" si="80"/>
        <v>1.3108528417946602E-3</v>
      </c>
      <c r="AJ12" s="5">
        <f t="shared" si="81"/>
        <v>9.4498152440438115E-4</v>
      </c>
      <c r="AK12" s="5">
        <f t="shared" si="82"/>
        <v>4.5415221449421952E-4</v>
      </c>
      <c r="AL12" s="5">
        <f t="shared" si="83"/>
        <v>6.1181316774046661E-6</v>
      </c>
      <c r="AM12" s="5">
        <f t="shared" si="84"/>
        <v>6.4225409349770767E-3</v>
      </c>
      <c r="AN12" s="5">
        <f t="shared" si="85"/>
        <v>4.1622246600406098E-3</v>
      </c>
      <c r="AO12" s="5">
        <f t="shared" si="86"/>
        <v>1.3486962789371467E-3</v>
      </c>
      <c r="AP12" s="5">
        <f t="shared" si="87"/>
        <v>2.9134766483286662E-4</v>
      </c>
      <c r="AQ12" s="5">
        <f t="shared" si="88"/>
        <v>4.7203063689656808E-5</v>
      </c>
      <c r="AR12" s="5">
        <f t="shared" si="89"/>
        <v>1.1784283967693818E-4</v>
      </c>
      <c r="AS12" s="5">
        <f t="shared" si="90"/>
        <v>1.6990359669296598E-4</v>
      </c>
      <c r="AT12" s="5">
        <f t="shared" si="91"/>
        <v>1.2248191000974052E-4</v>
      </c>
      <c r="AU12" s="5">
        <f t="shared" si="92"/>
        <v>5.886404043874391E-5</v>
      </c>
      <c r="AV12" s="5">
        <f t="shared" si="93"/>
        <v>2.1217267450955751E-5</v>
      </c>
      <c r="AW12" s="5">
        <f t="shared" si="94"/>
        <v>1.5879408801815018E-7</v>
      </c>
      <c r="AX12" s="5">
        <f t="shared" si="95"/>
        <v>1.5433165162345747E-3</v>
      </c>
      <c r="AY12" s="5">
        <f t="shared" si="96"/>
        <v>1.0001695788556992E-3</v>
      </c>
      <c r="AZ12" s="5">
        <f t="shared" si="97"/>
        <v>3.2408750115272568E-4</v>
      </c>
      <c r="BA12" s="5">
        <f t="shared" si="98"/>
        <v>7.0009933397885472E-5</v>
      </c>
      <c r="BB12" s="5">
        <f t="shared" si="99"/>
        <v>1.1342748695050537E-5</v>
      </c>
      <c r="BC12" s="5">
        <f t="shared" si="100"/>
        <v>1.4701679229188542E-6</v>
      </c>
      <c r="BD12" s="5">
        <f t="shared" si="101"/>
        <v>1.2728305361755149E-5</v>
      </c>
      <c r="BE12" s="5">
        <f t="shared" si="102"/>
        <v>1.8351432014853091E-5</v>
      </c>
      <c r="BF12" s="5">
        <f t="shared" si="103"/>
        <v>1.322937529483249E-5</v>
      </c>
      <c r="BG12" s="5">
        <f t="shared" si="104"/>
        <v>6.3579550831009212E-6</v>
      </c>
      <c r="BH12" s="5">
        <f t="shared" si="105"/>
        <v>2.2916951067892821E-6</v>
      </c>
      <c r="BI12" s="5">
        <f t="shared" si="106"/>
        <v>6.6082460713710763E-7</v>
      </c>
      <c r="BJ12" s="8">
        <f t="shared" si="107"/>
        <v>0.56269083965769739</v>
      </c>
      <c r="BK12" s="8">
        <f t="shared" si="108"/>
        <v>0.27026654649291165</v>
      </c>
      <c r="BL12" s="8">
        <f t="shared" si="109"/>
        <v>0.16168778912028661</v>
      </c>
      <c r="BM12" s="8">
        <f t="shared" si="110"/>
        <v>0.34688323903800938</v>
      </c>
      <c r="BN12" s="8">
        <f t="shared" si="111"/>
        <v>0.6523736445099928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1.3541666666666701</v>
      </c>
      <c r="F13">
        <f>VLOOKUP(B13,home!$B$2:$E$405,3,FALSE)</f>
        <v>0.97</v>
      </c>
      <c r="G13">
        <f>VLOOKUP(C13,away!$B$2:$E$405,4,FALSE)</f>
        <v>1.22</v>
      </c>
      <c r="H13">
        <f>VLOOKUP(A13,away!$A$2:$E$405,3,FALSE)</f>
        <v>1.2682291666666701</v>
      </c>
      <c r="I13">
        <f>VLOOKUP(C13,away!$B$2:$E$405,3,FALSE)</f>
        <v>0.56000000000000005</v>
      </c>
      <c r="J13">
        <f>VLOOKUP(B13,home!$B$2:$E$405,4,FALSE)</f>
        <v>1.58</v>
      </c>
      <c r="K13" s="3">
        <f t="shared" si="56"/>
        <v>1.6025208333333374</v>
      </c>
      <c r="L13" s="3">
        <f t="shared" si="57"/>
        <v>1.12212916666667</v>
      </c>
      <c r="M13" s="5">
        <f t="shared" si="58"/>
        <v>6.55691479041485E-2</v>
      </c>
      <c r="N13" s="5">
        <f t="shared" si="59"/>
        <v>0.10507592554031291</v>
      </c>
      <c r="O13" s="5">
        <f t="shared" si="60"/>
        <v>7.3577053296725786E-2</v>
      </c>
      <c r="P13" s="5">
        <f t="shared" si="61"/>
        <v>0.11790876076328038</v>
      </c>
      <c r="Q13" s="5">
        <f t="shared" si="62"/>
        <v>8.4193179880066984E-2</v>
      </c>
      <c r="R13" s="5">
        <f t="shared" si="63"/>
        <v>4.1281478750822047E-2</v>
      </c>
      <c r="S13" s="5">
        <f t="shared" si="64"/>
        <v>5.3006925929004245E-2</v>
      </c>
      <c r="T13" s="5">
        <f t="shared" si="65"/>
        <v>9.447562277783661E-2</v>
      </c>
      <c r="U13" s="5">
        <f t="shared" si="66"/>
        <v>6.6154429728999806E-2</v>
      </c>
      <c r="V13" s="5">
        <f t="shared" si="67"/>
        <v>1.0590992101780597E-2</v>
      </c>
      <c r="W13" s="5">
        <f t="shared" si="68"/>
        <v>4.4973774927462851E-2</v>
      </c>
      <c r="X13" s="5">
        <f t="shared" si="69"/>
        <v>5.0466384581208265E-2</v>
      </c>
      <c r="Y13" s="5">
        <f t="shared" si="70"/>
        <v>2.8314901037395465E-2</v>
      </c>
      <c r="Z13" s="5">
        <f t="shared" si="71"/>
        <v>1.5441050449809255E-2</v>
      </c>
      <c r="AA13" s="5">
        <f t="shared" si="72"/>
        <v>2.4744605034370429E-2</v>
      </c>
      <c r="AB13" s="5">
        <f t="shared" si="73"/>
        <v>1.98268725400918E-2</v>
      </c>
      <c r="AC13" s="5">
        <f t="shared" si="74"/>
        <v>1.1903185357465501E-3</v>
      </c>
      <c r="AD13" s="5">
        <f t="shared" si="75"/>
        <v>1.8017852818725928E-2</v>
      </c>
      <c r="AE13" s="5">
        <f t="shared" si="76"/>
        <v>2.0218358168599636E-2</v>
      </c>
      <c r="AF13" s="5">
        <f t="shared" si="77"/>
        <v>1.1343804701549489E-2</v>
      </c>
      <c r="AG13" s="5">
        <f t="shared" si="78"/>
        <v>4.2430713721930587E-3</v>
      </c>
      <c r="AH13" s="5">
        <f t="shared" si="79"/>
        <v>4.3317132684256177E-3</v>
      </c>
      <c r="AI13" s="5">
        <f t="shared" si="80"/>
        <v>6.9416607566784947E-3</v>
      </c>
      <c r="AJ13" s="5">
        <f t="shared" si="81"/>
        <v>5.5620779902548741E-3</v>
      </c>
      <c r="AK13" s="5">
        <f t="shared" si="82"/>
        <v>2.9711152853360862E-3</v>
      </c>
      <c r="AL13" s="5">
        <f t="shared" si="83"/>
        <v>8.5618915572064811E-5</v>
      </c>
      <c r="AM13" s="5">
        <f t="shared" si="84"/>
        <v>5.7747969027884139E-3</v>
      </c>
      <c r="AN13" s="5">
        <f t="shared" si="85"/>
        <v>6.4800680361952294E-3</v>
      </c>
      <c r="AO13" s="5">
        <f t="shared" si="86"/>
        <v>3.6357366726995398E-3</v>
      </c>
      <c r="AP13" s="5">
        <f t="shared" si="87"/>
        <v>1.359922054251928E-3</v>
      </c>
      <c r="AQ13" s="5">
        <f t="shared" si="88"/>
        <v>3.815020503673355E-4</v>
      </c>
      <c r="AR13" s="5">
        <f t="shared" si="89"/>
        <v>9.721483600274789E-4</v>
      </c>
      <c r="AS13" s="5">
        <f t="shared" si="90"/>
        <v>1.5578880000348728E-3</v>
      </c>
      <c r="AT13" s="5">
        <f t="shared" si="91"/>
        <v>1.2482739880279455E-3</v>
      </c>
      <c r="AU13" s="5">
        <f t="shared" si="92"/>
        <v>6.6679502384095739E-4</v>
      </c>
      <c r="AV13" s="5">
        <f t="shared" si="93"/>
        <v>2.671382293170334E-4</v>
      </c>
      <c r="AW13" s="5">
        <f t="shared" si="94"/>
        <v>4.2767489469266883E-6</v>
      </c>
      <c r="AX13" s="5">
        <f t="shared" si="95"/>
        <v>1.5423720574978797E-3</v>
      </c>
      <c r="AY13" s="5">
        <f t="shared" si="96"/>
        <v>1.730740671570053E-3</v>
      </c>
      <c r="AZ13" s="5">
        <f t="shared" si="97"/>
        <v>9.7105729375250843E-4</v>
      </c>
      <c r="BA13" s="5">
        <f t="shared" si="98"/>
        <v>3.6321723727469787E-4</v>
      </c>
      <c r="BB13" s="5">
        <f t="shared" si="99"/>
        <v>1.0189416394550672E-4</v>
      </c>
      <c r="BC13" s="5">
        <f t="shared" si="100"/>
        <v>2.2867682655273696E-5</v>
      </c>
      <c r="BD13" s="5">
        <f t="shared" si="101"/>
        <v>1.8181267151900078E-4</v>
      </c>
      <c r="BE13" s="5">
        <f t="shared" si="102"/>
        <v>2.9135859387318942E-4</v>
      </c>
      <c r="BF13" s="5">
        <f t="shared" si="103"/>
        <v>2.3345410832624651E-4</v>
      </c>
      <c r="BG13" s="5">
        <f t="shared" si="104"/>
        <v>1.2470502407335596E-4</v>
      </c>
      <c r="BH13" s="5">
        <f t="shared" si="105"/>
        <v>4.9960599774722071E-5</v>
      </c>
      <c r="BI13" s="5">
        <f t="shared" si="106"/>
        <v>1.6012580396964174E-5</v>
      </c>
      <c r="BJ13" s="8">
        <f t="shared" si="107"/>
        <v>0.48368705062834955</v>
      </c>
      <c r="BK13" s="8">
        <f t="shared" si="108"/>
        <v>0.25008250482110239</v>
      </c>
      <c r="BL13" s="8">
        <f t="shared" si="109"/>
        <v>0.25100055383091674</v>
      </c>
      <c r="BM13" s="8">
        <f t="shared" si="110"/>
        <v>0.51087914967219794</v>
      </c>
      <c r="BN13" s="8">
        <f t="shared" si="111"/>
        <v>0.48760554613535656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1.3541666666666701</v>
      </c>
      <c r="F14">
        <f>VLOOKUP(B14,home!$B$2:$E$405,3,FALSE)</f>
        <v>1.39</v>
      </c>
      <c r="G14">
        <f>VLOOKUP(C14,away!$B$2:$E$405,4,FALSE)</f>
        <v>0.84</v>
      </c>
      <c r="H14">
        <f>VLOOKUP(A14,away!$A$2:$E$405,3,FALSE)</f>
        <v>1.2682291666666701</v>
      </c>
      <c r="I14">
        <f>VLOOKUP(C14,away!$B$2:$E$405,3,FALSE)</f>
        <v>1.28</v>
      </c>
      <c r="J14">
        <f>VLOOKUP(B14,home!$B$2:$E$405,4,FALSE)</f>
        <v>0.88</v>
      </c>
      <c r="K14" s="3">
        <f t="shared" si="56"/>
        <v>1.5811250000000039</v>
      </c>
      <c r="L14" s="3">
        <f t="shared" si="57"/>
        <v>1.4285333333333372</v>
      </c>
      <c r="M14" s="5">
        <f t="shared" si="58"/>
        <v>4.9308522961425405E-2</v>
      </c>
      <c r="N14" s="5">
        <f t="shared" si="59"/>
        <v>7.7962938367383938E-2</v>
      </c>
      <c r="O14" s="5">
        <f t="shared" si="60"/>
        <v>7.0438868667828419E-2</v>
      </c>
      <c r="P14" s="5">
        <f t="shared" si="61"/>
        <v>0.1113726562224205</v>
      </c>
      <c r="Q14" s="5">
        <f t="shared" si="62"/>
        <v>6.1634575463065125E-2</v>
      </c>
      <c r="R14" s="5">
        <f t="shared" si="63"/>
        <v>5.0312135927141059E-2</v>
      </c>
      <c r="S14" s="5">
        <f t="shared" si="64"/>
        <v>6.2889069724016797E-2</v>
      </c>
      <c r="T14" s="5">
        <f t="shared" si="65"/>
        <v>8.804704553483754E-2</v>
      </c>
      <c r="U14" s="5">
        <f t="shared" si="66"/>
        <v>7.9549775917801102E-2</v>
      </c>
      <c r="V14" s="5">
        <f t="shared" si="67"/>
        <v>1.5782988691202662E-2</v>
      </c>
      <c r="W14" s="5">
        <f t="shared" si="68"/>
        <v>3.2483989376346362E-2</v>
      </c>
      <c r="X14" s="5">
        <f t="shared" si="69"/>
        <v>4.6404461623756783E-2</v>
      </c>
      <c r="Y14" s="5">
        <f t="shared" si="70"/>
        <v>3.3145160122462103E-2</v>
      </c>
      <c r="Z14" s="5">
        <f t="shared" si="71"/>
        <v>2.3957521081039587E-2</v>
      </c>
      <c r="AA14" s="5">
        <f t="shared" si="72"/>
        <v>3.787983551925881E-2</v>
      </c>
      <c r="AB14" s="5">
        <f t="shared" si="73"/>
        <v>2.9946377467694123E-2</v>
      </c>
      <c r="AC14" s="5">
        <f t="shared" si="74"/>
        <v>2.2280546902647123E-3</v>
      </c>
      <c r="AD14" s="5">
        <f t="shared" si="75"/>
        <v>1.2840311925668953E-2</v>
      </c>
      <c r="AE14" s="5">
        <f t="shared" si="76"/>
        <v>1.834281359621567E-2</v>
      </c>
      <c r="AF14" s="5">
        <f t="shared" si="77"/>
        <v>1.3101660324657018E-2</v>
      </c>
      <c r="AG14" s="5">
        <f t="shared" si="78"/>
        <v>6.2387194985944732E-3</v>
      </c>
      <c r="AH14" s="5">
        <f t="shared" si="79"/>
        <v>8.5560293620752948E-3</v>
      </c>
      <c r="AI14" s="5">
        <f t="shared" si="80"/>
        <v>1.3528151925111335E-2</v>
      </c>
      <c r="AJ14" s="5">
        <f t="shared" si="81"/>
        <v>1.0694849606295858E-2</v>
      </c>
      <c r="AK14" s="5">
        <f t="shared" si="82"/>
        <v>5.6366313612515265E-3</v>
      </c>
      <c r="AL14" s="5">
        <f t="shared" si="83"/>
        <v>2.0129937313898366E-4</v>
      </c>
      <c r="AM14" s="5">
        <f t="shared" si="84"/>
        <v>4.0604276386946676E-3</v>
      </c>
      <c r="AN14" s="5">
        <f t="shared" si="85"/>
        <v>5.800456229463305E-3</v>
      </c>
      <c r="AO14" s="5">
        <f t="shared" si="86"/>
        <v>4.1430725361646685E-3</v>
      </c>
      <c r="AP14" s="5">
        <f t="shared" si="87"/>
        <v>1.9728390734430386E-3</v>
      </c>
      <c r="AQ14" s="5">
        <f t="shared" si="88"/>
        <v>7.0456659442895918E-4</v>
      </c>
      <c r="AR14" s="5">
        <f t="shared" si="89"/>
        <v>2.4445146289406648E-3</v>
      </c>
      <c r="AS14" s="5">
        <f t="shared" si="90"/>
        <v>3.8650831926838186E-3</v>
      </c>
      <c r="AT14" s="5">
        <f t="shared" si="91"/>
        <v>3.0555898315161091E-3</v>
      </c>
      <c r="AU14" s="5">
        <f t="shared" si="92"/>
        <v>1.6104231574519733E-3</v>
      </c>
      <c r="AV14" s="5">
        <f t="shared" si="93"/>
        <v>6.3657007870656496E-4</v>
      </c>
      <c r="AW14" s="5">
        <f t="shared" si="94"/>
        <v>1.2629800948484457E-5</v>
      </c>
      <c r="AX14" s="5">
        <f t="shared" si="95"/>
        <v>1.0700072750385221E-3</v>
      </c>
      <c r="AY14" s="5">
        <f t="shared" si="96"/>
        <v>1.5285410593017009E-3</v>
      </c>
      <c r="AZ14" s="5">
        <f t="shared" si="97"/>
        <v>1.0917859272905647E-3</v>
      </c>
      <c r="BA14" s="5">
        <f t="shared" si="98"/>
        <v>5.1988419666627286E-4</v>
      </c>
      <c r="BB14" s="5">
        <f t="shared" si="99"/>
        <v>1.8566797610274877E-4</v>
      </c>
      <c r="BC14" s="5">
        <f t="shared" si="100"/>
        <v>5.3046578559062807E-5</v>
      </c>
      <c r="BD14" s="5">
        <f t="shared" si="101"/>
        <v>5.8201177187711909E-4</v>
      </c>
      <c r="BE14" s="5">
        <f t="shared" si="102"/>
        <v>9.2023336280921226E-4</v>
      </c>
      <c r="BF14" s="5">
        <f t="shared" si="103"/>
        <v>7.2750198788585978E-4</v>
      </c>
      <c r="BG14" s="5">
        <f t="shared" si="104"/>
        <v>3.8342386019867762E-4</v>
      </c>
      <c r="BH14" s="5">
        <f t="shared" si="105"/>
        <v>1.5156026273915903E-4</v>
      </c>
      <c r="BI14" s="5">
        <f t="shared" si="106"/>
        <v>4.79271440846906E-5</v>
      </c>
      <c r="BJ14" s="8">
        <f t="shared" si="107"/>
        <v>0.41133197091814155</v>
      </c>
      <c r="BK14" s="8">
        <f t="shared" si="108"/>
        <v>0.24331113272177074</v>
      </c>
      <c r="BL14" s="8">
        <f t="shared" si="109"/>
        <v>0.32096749503335131</v>
      </c>
      <c r="BM14" s="8">
        <f t="shared" si="110"/>
        <v>0.57702251088668555</v>
      </c>
      <c r="BN14" s="8">
        <f t="shared" si="111"/>
        <v>0.42102969760926445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1.3541666666666701</v>
      </c>
      <c r="F15">
        <f>VLOOKUP(B15,home!$B$2:$E$405,3,FALSE)</f>
        <v>0.83</v>
      </c>
      <c r="G15">
        <f>VLOOKUP(C15,away!$B$2:$E$405,4,FALSE)</f>
        <v>1.22</v>
      </c>
      <c r="H15">
        <f>VLOOKUP(A15,away!$A$2:$E$405,3,FALSE)</f>
        <v>1.2682291666666701</v>
      </c>
      <c r="I15">
        <f>VLOOKUP(C15,away!$B$2:$E$405,3,FALSE)</f>
        <v>1.04</v>
      </c>
      <c r="J15">
        <f>VLOOKUP(B15,home!$B$2:$E$405,4,FALSE)</f>
        <v>0.42</v>
      </c>
      <c r="K15" s="3">
        <f t="shared" si="56"/>
        <v>1.3712291666666701</v>
      </c>
      <c r="L15" s="3">
        <f t="shared" si="57"/>
        <v>0.55396250000000147</v>
      </c>
      <c r="M15" s="5">
        <f t="shared" si="58"/>
        <v>0.14584780001544539</v>
      </c>
      <c r="N15" s="5">
        <f t="shared" si="59"/>
        <v>0.19999075727534632</v>
      </c>
      <c r="O15" s="5">
        <f t="shared" si="60"/>
        <v>8.0794211916056388E-2</v>
      </c>
      <c r="P15" s="5">
        <f t="shared" si="61"/>
        <v>0.11078737987714433</v>
      </c>
      <c r="Q15" s="5">
        <f t="shared" si="62"/>
        <v>0.13711657971985472</v>
      </c>
      <c r="R15" s="5">
        <f t="shared" si="63"/>
        <v>2.2378481809274254E-2</v>
      </c>
      <c r="S15" s="5">
        <f t="shared" si="64"/>
        <v>2.1038787590115994E-2</v>
      </c>
      <c r="T15" s="5">
        <f t="shared" si="65"/>
        <v>7.5957443293060228E-2</v>
      </c>
      <c r="U15" s="5">
        <f t="shared" si="66"/>
        <v>3.0686026962596369E-2</v>
      </c>
      <c r="V15" s="5">
        <f t="shared" si="67"/>
        <v>1.7756959672677755E-3</v>
      </c>
      <c r="W15" s="5">
        <f t="shared" si="68"/>
        <v>6.2672751115146794E-2</v>
      </c>
      <c r="X15" s="5">
        <f t="shared" si="69"/>
        <v>3.4718353889624604E-2</v>
      </c>
      <c r="Y15" s="5">
        <f t="shared" si="70"/>
        <v>9.6163330582906097E-3</v>
      </c>
      <c r="Z15" s="5">
        <f t="shared" si="71"/>
        <v>4.1322799097567075E-3</v>
      </c>
      <c r="AA15" s="5">
        <f t="shared" si="72"/>
        <v>5.6663027370891118E-3</v>
      </c>
      <c r="AB15" s="5">
        <f t="shared" si="73"/>
        <v>3.8848997901298876E-3</v>
      </c>
      <c r="AC15" s="5">
        <f t="shared" si="74"/>
        <v>8.4302224498404777E-5</v>
      </c>
      <c r="AD15" s="5">
        <f t="shared" si="75"/>
        <v>2.1484676071082596E-2</v>
      </c>
      <c r="AE15" s="5">
        <f t="shared" si="76"/>
        <v>1.1901704868027125E-2</v>
      </c>
      <c r="AF15" s="5">
        <f t="shared" si="77"/>
        <v>3.296549091477247E-3</v>
      </c>
      <c r="AG15" s="5">
        <f t="shared" si="78"/>
        <v>6.0872152536248973E-4</v>
      </c>
      <c r="AH15" s="5">
        <f t="shared" si="79"/>
        <v>5.7228202737715146E-4</v>
      </c>
      <c r="AI15" s="5">
        <f t="shared" si="80"/>
        <v>7.8472980749868376E-4</v>
      </c>
      <c r="AJ15" s="5">
        <f t="shared" si="81"/>
        <v>5.3802219999745835E-4</v>
      </c>
      <c r="AK15" s="5">
        <f t="shared" si="82"/>
        <v>2.4591724431689442E-4</v>
      </c>
      <c r="AL15" s="5">
        <f t="shared" si="83"/>
        <v>2.5614709495800392E-6</v>
      </c>
      <c r="AM15" s="5">
        <f t="shared" si="84"/>
        <v>5.892082893010778E-3</v>
      </c>
      <c r="AN15" s="5">
        <f t="shared" si="85"/>
        <v>3.2639929696194918E-3</v>
      </c>
      <c r="AO15" s="5">
        <f t="shared" si="86"/>
        <v>9.0406485271642134E-4</v>
      </c>
      <c r="AP15" s="5">
        <f t="shared" si="87"/>
        <v>1.6693934199097396E-4</v>
      </c>
      <c r="AQ15" s="5">
        <f t="shared" si="88"/>
        <v>2.3119533809418787E-5</v>
      </c>
      <c r="AR15" s="5">
        <f t="shared" si="89"/>
        <v>6.3404556518183253E-5</v>
      </c>
      <c r="AS15" s="5">
        <f t="shared" si="90"/>
        <v>8.6942177197298198E-5</v>
      </c>
      <c r="AT15" s="5">
        <f t="shared" si="91"/>
        <v>5.9608824593218586E-5</v>
      </c>
      <c r="AU15" s="5">
        <f t="shared" si="92"/>
        <v>2.7245786290979606E-5</v>
      </c>
      <c r="AV15" s="5">
        <f t="shared" si="93"/>
        <v>9.3400542077395396E-6</v>
      </c>
      <c r="AW15" s="5">
        <f t="shared" si="94"/>
        <v>5.4047715629531642E-8</v>
      </c>
      <c r="AX15" s="5">
        <f t="shared" si="95"/>
        <v>1.3465659858856859E-3</v>
      </c>
      <c r="AY15" s="5">
        <f t="shared" si="96"/>
        <v>7.459470599562013E-4</v>
      </c>
      <c r="AZ15" s="5">
        <f t="shared" si="97"/>
        <v>2.0661334910049414E-4</v>
      </c>
      <c r="BA15" s="5">
        <f t="shared" si="98"/>
        <v>3.8152015800360928E-5</v>
      </c>
      <c r="BB15" s="5">
        <f t="shared" si="99"/>
        <v>5.2836965132018736E-6</v>
      </c>
      <c r="BC15" s="5">
        <f t="shared" si="100"/>
        <v>5.8539394593892045E-7</v>
      </c>
      <c r="BD15" s="5">
        <f t="shared" si="101"/>
        <v>5.8539577733673601E-6</v>
      </c>
      <c r="BE15" s="5">
        <f t="shared" si="102"/>
        <v>8.0271176392764003E-6</v>
      </c>
      <c r="BF15" s="5">
        <f t="shared" si="103"/>
        <v>5.5035089156201528E-6</v>
      </c>
      <c r="BG15" s="5">
        <f t="shared" si="104"/>
        <v>2.5155239813694702E-6</v>
      </c>
      <c r="BH15" s="5">
        <f t="shared" si="105"/>
        <v>8.6233996317582085E-7</v>
      </c>
      <c r="BI15" s="5">
        <f t="shared" si="106"/>
        <v>2.364931418177892E-7</v>
      </c>
      <c r="BJ15" s="8">
        <f t="shared" si="107"/>
        <v>0.56995721699962187</v>
      </c>
      <c r="BK15" s="8">
        <f t="shared" si="108"/>
        <v>0.28028247420537766</v>
      </c>
      <c r="BL15" s="8">
        <f t="shared" si="109"/>
        <v>0.14582041483455827</v>
      </c>
      <c r="BM15" s="8">
        <f t="shared" si="110"/>
        <v>0.30253128232395221</v>
      </c>
      <c r="BN15" s="8">
        <f t="shared" si="111"/>
        <v>0.69691521061312145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1.3541666666666701</v>
      </c>
      <c r="F16">
        <f>VLOOKUP(B16,home!$B$2:$E$405,3,FALSE)</f>
        <v>1.17</v>
      </c>
      <c r="G16">
        <f>VLOOKUP(C16,away!$B$2:$E$405,4,FALSE)</f>
        <v>0.83</v>
      </c>
      <c r="H16">
        <f>VLOOKUP(A16,away!$A$2:$E$405,3,FALSE)</f>
        <v>1.2682291666666701</v>
      </c>
      <c r="I16">
        <f>VLOOKUP(C16,away!$B$2:$E$405,3,FALSE)</f>
        <v>0.74</v>
      </c>
      <c r="J16">
        <f>VLOOKUP(B16,home!$B$2:$E$405,4,FALSE)</f>
        <v>0.97</v>
      </c>
      <c r="K16" s="3">
        <f t="shared" si="56"/>
        <v>1.3150312500000032</v>
      </c>
      <c r="L16" s="3">
        <f t="shared" si="57"/>
        <v>0.91033489583333582</v>
      </c>
      <c r="M16" s="5">
        <f t="shared" si="58"/>
        <v>0.10802785744280122</v>
      </c>
      <c r="N16" s="5">
        <f t="shared" si="59"/>
        <v>0.14206000840782904</v>
      </c>
      <c r="O16" s="5">
        <f t="shared" si="60"/>
        <v>9.8341528352290888E-2</v>
      </c>
      <c r="P16" s="5">
        <f t="shared" si="61"/>
        <v>0.12932218295602385</v>
      </c>
      <c r="Q16" s="5">
        <f t="shared" si="62"/>
        <v>9.3406675215779195E-2</v>
      </c>
      <c r="R16" s="5">
        <f t="shared" si="63"/>
        <v>4.4761862484336883E-2</v>
      </c>
      <c r="S16" s="5">
        <f t="shared" si="64"/>
        <v>3.870350528188176E-2</v>
      </c>
      <c r="T16" s="5">
        <f t="shared" si="65"/>
        <v>8.5031355952694579E-2</v>
      </c>
      <c r="U16" s="5">
        <f t="shared" si="66"/>
        <v>5.8863247975105774E-2</v>
      </c>
      <c r="V16" s="5">
        <f t="shared" si="67"/>
        <v>5.1480772435152471E-3</v>
      </c>
      <c r="W16" s="5">
        <f t="shared" si="68"/>
        <v>4.0944232289116811E-2</v>
      </c>
      <c r="X16" s="5">
        <f t="shared" si="69"/>
        <v>3.7272963435889053E-2</v>
      </c>
      <c r="Y16" s="5">
        <f t="shared" si="70"/>
        <v>1.6965439643404894E-2</v>
      </c>
      <c r="Z16" s="5">
        <f t="shared" si="71"/>
        <v>1.3582761807328305E-2</v>
      </c>
      <c r="AA16" s="5">
        <f t="shared" si="72"/>
        <v>1.7861756237943244E-2</v>
      </c>
      <c r="AB16" s="5">
        <f t="shared" si="73"/>
        <v>1.1744383816388931E-2</v>
      </c>
      <c r="AC16" s="5">
        <f t="shared" si="74"/>
        <v>3.851787648327945E-4</v>
      </c>
      <c r="AD16" s="5">
        <f t="shared" si="75"/>
        <v>1.346073624186195E-2</v>
      </c>
      <c r="AE16" s="5">
        <f t="shared" si="76"/>
        <v>1.2253777924575405E-2</v>
      </c>
      <c r="AF16" s="5">
        <f t="shared" si="77"/>
        <v>5.5775208252665902E-3</v>
      </c>
      <c r="AG16" s="5">
        <f t="shared" si="78"/>
        <v>1.6924706131591076E-3</v>
      </c>
      <c r="AH16" s="5">
        <f t="shared" si="79"/>
        <v>3.0912155137508058E-3</v>
      </c>
      <c r="AI16" s="5">
        <f t="shared" si="80"/>
        <v>4.0650450010671245E-3</v>
      </c>
      <c r="AJ16" s="5">
        <f t="shared" si="81"/>
        <v>2.6728306045297827E-3</v>
      </c>
      <c r="AK16" s="5">
        <f t="shared" si="82"/>
        <v>1.1716185903043546E-3</v>
      </c>
      <c r="AL16" s="5">
        <f t="shared" si="83"/>
        <v>1.8444190184131534E-5</v>
      </c>
      <c r="AM16" s="5">
        <f t="shared" si="84"/>
        <v>3.5402577612112076E-3</v>
      </c>
      <c r="AN16" s="5">
        <f t="shared" si="85"/>
        <v>3.2228201802753627E-3</v>
      </c>
      <c r="AO16" s="5">
        <f t="shared" si="86"/>
        <v>1.4669228365502725E-3</v>
      </c>
      <c r="AP16" s="5">
        <f t="shared" si="87"/>
        <v>4.4513034920217793E-4</v>
      </c>
      <c r="AQ16" s="5">
        <f t="shared" si="88"/>
        <v>1.0130442251830525E-4</v>
      </c>
      <c r="AR16" s="5">
        <f t="shared" si="89"/>
        <v>5.6280827054174649E-4</v>
      </c>
      <c r="AS16" s="5">
        <f t="shared" si="90"/>
        <v>7.4011046352085287E-4</v>
      </c>
      <c r="AT16" s="5">
        <f t="shared" si="91"/>
        <v>4.8663419399095454E-4</v>
      </c>
      <c r="AU16" s="5">
        <f t="shared" si="92"/>
        <v>2.1331305747222297E-4</v>
      </c>
      <c r="AV16" s="5">
        <f t="shared" si="93"/>
        <v>7.012833415225501E-5</v>
      </c>
      <c r="AW16" s="5">
        <f t="shared" si="94"/>
        <v>6.1333020788717004E-7</v>
      </c>
      <c r="AX16" s="5">
        <f t="shared" si="95"/>
        <v>7.7592493150796494E-4</v>
      </c>
      <c r="AY16" s="5">
        <f t="shared" si="96"/>
        <v>7.0635154169879143E-4</v>
      </c>
      <c r="AZ16" s="5">
        <f t="shared" si="97"/>
        <v>3.2150822856704271E-4</v>
      </c>
      <c r="BA16" s="5">
        <f t="shared" si="98"/>
        <v>9.756005325404639E-5</v>
      </c>
      <c r="BB16" s="5">
        <f t="shared" si="99"/>
        <v>2.2203080229129249E-5</v>
      </c>
      <c r="BC16" s="5">
        <f t="shared" si="100"/>
        <v>4.0424477455127162E-6</v>
      </c>
      <c r="BD16" s="5">
        <f t="shared" si="101"/>
        <v>8.5390668056293411E-5</v>
      </c>
      <c r="BE16" s="5">
        <f t="shared" si="102"/>
        <v>1.1229139695240287E-4</v>
      </c>
      <c r="BF16" s="5">
        <f t="shared" si="103"/>
        <v>7.3833348049282465E-5</v>
      </c>
      <c r="BG16" s="5">
        <f t="shared" si="104"/>
        <v>3.2364386658977735E-5</v>
      </c>
      <c r="BH16" s="5">
        <f t="shared" si="105"/>
        <v>1.0640044960909734E-5</v>
      </c>
      <c r="BI16" s="5">
        <f t="shared" si="106"/>
        <v>2.7983983250002684E-6</v>
      </c>
      <c r="BJ16" s="8">
        <f t="shared" si="107"/>
        <v>0.45936920638233636</v>
      </c>
      <c r="BK16" s="8">
        <f t="shared" si="108"/>
        <v>0.28231159742093781</v>
      </c>
      <c r="BL16" s="8">
        <f t="shared" si="109"/>
        <v>0.24496380113839869</v>
      </c>
      <c r="BM16" s="8">
        <f t="shared" si="110"/>
        <v>0.38360151367844925</v>
      </c>
      <c r="BN16" s="8">
        <f t="shared" si="111"/>
        <v>0.61592011485906106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1.3541666666666701</v>
      </c>
      <c r="F17">
        <f>VLOOKUP(B17,home!$B$2:$E$405,3,FALSE)</f>
        <v>0.61</v>
      </c>
      <c r="G17">
        <f>VLOOKUP(C17,away!$B$2:$E$405,4,FALSE)</f>
        <v>1.29</v>
      </c>
      <c r="H17">
        <f>VLOOKUP(A17,away!$A$2:$E$405,3,FALSE)</f>
        <v>1.2682291666666701</v>
      </c>
      <c r="I17">
        <f>VLOOKUP(C17,away!$B$2:$E$405,3,FALSE)</f>
        <v>0.78</v>
      </c>
      <c r="J17">
        <f>VLOOKUP(B17,home!$B$2:$E$405,4,FALSE)</f>
        <v>0.97</v>
      </c>
      <c r="K17" s="3">
        <f t="shared" si="56"/>
        <v>1.0655937500000026</v>
      </c>
      <c r="L17" s="3">
        <f t="shared" si="57"/>
        <v>0.95954218750000264</v>
      </c>
      <c r="M17" s="5">
        <f t="shared" si="58"/>
        <v>0.1319759014942733</v>
      </c>
      <c r="N17" s="5">
        <f t="shared" si="59"/>
        <v>0.1406326957829136</v>
      </c>
      <c r="O17" s="5">
        <f t="shared" si="60"/>
        <v>0.12663644521709985</v>
      </c>
      <c r="P17" s="5">
        <f t="shared" si="61"/>
        <v>0.13494300454555933</v>
      </c>
      <c r="Q17" s="5">
        <f t="shared" si="62"/>
        <v>7.4928660835962224E-2</v>
      </c>
      <c r="R17" s="5">
        <f t="shared" si="63"/>
        <v>6.075650583042011E-2</v>
      </c>
      <c r="S17" s="5">
        <f t="shared" si="64"/>
        <v>3.4494203619008797E-2</v>
      </c>
      <c r="T17" s="5">
        <f t="shared" si="65"/>
        <v>7.1897211124984983E-2</v>
      </c>
      <c r="U17" s="5">
        <f t="shared" si="66"/>
        <v>6.4741752884734383E-2</v>
      </c>
      <c r="V17" s="5">
        <f t="shared" si="67"/>
        <v>3.9188564166747044E-3</v>
      </c>
      <c r="W17" s="5">
        <f t="shared" si="68"/>
        <v>2.6614504227557109E-2</v>
      </c>
      <c r="X17" s="5">
        <f t="shared" si="69"/>
        <v>2.5537739605738217E-2</v>
      </c>
      <c r="Y17" s="5">
        <f t="shared" si="70"/>
        <v>1.2252269262547749E-2</v>
      </c>
      <c r="Z17" s="5">
        <f t="shared" si="71"/>
        <v>1.9432810169792661E-2</v>
      </c>
      <c r="AA17" s="5">
        <f t="shared" si="72"/>
        <v>2.0707481061867549E-2</v>
      </c>
      <c r="AB17" s="5">
        <f t="shared" si="73"/>
        <v>1.1032881198884738E-2</v>
      </c>
      <c r="AC17" s="5">
        <f t="shared" si="74"/>
        <v>2.5043504782939271E-4</v>
      </c>
      <c r="AD17" s="5">
        <f t="shared" si="75"/>
        <v>7.0900623410583754E-3</v>
      </c>
      <c r="AE17" s="5">
        <f t="shared" si="76"/>
        <v>6.8032139282505431E-3</v>
      </c>
      <c r="AF17" s="5">
        <f t="shared" si="77"/>
        <v>3.2639853873720056E-3</v>
      </c>
      <c r="AG17" s="5">
        <f t="shared" si="78"/>
        <v>1.0439772261889926E-3</v>
      </c>
      <c r="AH17" s="5">
        <f t="shared" si="79"/>
        <v>4.6616502948987858E-3</v>
      </c>
      <c r="AI17" s="5">
        <f t="shared" si="80"/>
        <v>4.9674254189298146E-3</v>
      </c>
      <c r="AJ17" s="5">
        <f t="shared" si="81"/>
        <v>2.6466287400013777E-3</v>
      </c>
      <c r="AK17" s="5">
        <f t="shared" si="82"/>
        <v>9.4007701463861659E-4</v>
      </c>
      <c r="AL17" s="5">
        <f t="shared" si="83"/>
        <v>1.0242614724348156E-5</v>
      </c>
      <c r="AM17" s="5">
        <f t="shared" si="84"/>
        <v>1.5110252235484387E-3</v>
      </c>
      <c r="AN17" s="5">
        <f t="shared" si="85"/>
        <v>1.4498924483713493E-3</v>
      </c>
      <c r="AO17" s="5">
        <f t="shared" si="86"/>
        <v>6.9561648577498949E-4</v>
      </c>
      <c r="AP17" s="5">
        <f t="shared" si="87"/>
        <v>2.2249112147386597E-4</v>
      </c>
      <c r="AQ17" s="5">
        <f t="shared" si="88"/>
        <v>5.337240434959053E-5</v>
      </c>
      <c r="AR17" s="5">
        <f t="shared" si="89"/>
        <v>8.9461002426544317E-4</v>
      </c>
      <c r="AS17" s="5">
        <f t="shared" si="90"/>
        <v>9.5329085054460683E-4</v>
      </c>
      <c r="AT17" s="5">
        <f t="shared" si="91"/>
        <v>5.0791038613625977E-4</v>
      </c>
      <c r="AU17" s="5">
        <f t="shared" si="92"/>
        <v>1.8040871100896214E-4</v>
      </c>
      <c r="AV17" s="5">
        <f t="shared" si="93"/>
        <v>4.806059872417668E-5</v>
      </c>
      <c r="AW17" s="5">
        <f t="shared" si="94"/>
        <v>2.9091363348593777E-7</v>
      </c>
      <c r="AX17" s="5">
        <f t="shared" si="95"/>
        <v>2.6835650571759533E-4</v>
      </c>
      <c r="AY17" s="5">
        <f t="shared" si="96"/>
        <v>2.574993885261184E-4</v>
      </c>
      <c r="AZ17" s="5">
        <f t="shared" si="97"/>
        <v>1.2354076327313233E-4</v>
      </c>
      <c r="BA17" s="5">
        <f t="shared" si="98"/>
        <v>3.9514191412173805E-5</v>
      </c>
      <c r="BB17" s="5">
        <f t="shared" si="99"/>
        <v>9.4788834162327646E-6</v>
      </c>
      <c r="BC17" s="5">
        <f t="shared" si="100"/>
        <v>1.819077705653898E-6</v>
      </c>
      <c r="BD17" s="5">
        <f t="shared" si="101"/>
        <v>1.4306934327384889E-4</v>
      </c>
      <c r="BE17" s="5">
        <f t="shared" si="102"/>
        <v>1.5245379800921829E-4</v>
      </c>
      <c r="BF17" s="5">
        <f t="shared" si="103"/>
        <v>8.1226907161192923E-5</v>
      </c>
      <c r="BG17" s="5">
        <f t="shared" si="104"/>
        <v>2.8851628200932542E-5</v>
      </c>
      <c r="BH17" s="5">
        <f t="shared" si="105"/>
        <v>7.6860286720593851E-6</v>
      </c>
      <c r="BI17" s="5">
        <f t="shared" si="106"/>
        <v>1.6380368230534604E-6</v>
      </c>
      <c r="BJ17" s="8">
        <f t="shared" si="107"/>
        <v>0.37469692621614298</v>
      </c>
      <c r="BK17" s="8">
        <f t="shared" si="108"/>
        <v>0.30585014312659592</v>
      </c>
      <c r="BL17" s="8">
        <f t="shared" si="109"/>
        <v>0.30009005397429495</v>
      </c>
      <c r="BM17" s="8">
        <f t="shared" si="110"/>
        <v>0.32993951130570542</v>
      </c>
      <c r="BN17" s="8">
        <f t="shared" si="111"/>
        <v>0.66987321370622832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1.3541666666666701</v>
      </c>
      <c r="F18">
        <f>VLOOKUP(B18,home!$B$2:$E$405,3,FALSE)</f>
        <v>0.94</v>
      </c>
      <c r="G18">
        <f>VLOOKUP(C18,away!$B$2:$E$405,4,FALSE)</f>
        <v>0.74</v>
      </c>
      <c r="H18">
        <f>VLOOKUP(A18,away!$A$2:$E$405,3,FALSE)</f>
        <v>1.2682291666666701</v>
      </c>
      <c r="I18">
        <f>VLOOKUP(C18,away!$B$2:$E$405,3,FALSE)</f>
        <v>0.78</v>
      </c>
      <c r="J18">
        <f>VLOOKUP(B18,home!$B$2:$E$405,4,FALSE)</f>
        <v>0.63</v>
      </c>
      <c r="K18" s="3">
        <f t="shared" ref="K18:K81" si="112">E18*F18*G18</f>
        <v>0.94195833333333567</v>
      </c>
      <c r="L18" s="3">
        <f t="shared" ref="L18:L81" si="113">H18*I18*J18</f>
        <v>0.62320781250000168</v>
      </c>
      <c r="M18" s="5">
        <f t="shared" si="58"/>
        <v>0.20905327695681211</v>
      </c>
      <c r="N18" s="5">
        <f t="shared" si="59"/>
        <v>0.196919476340111</v>
      </c>
      <c r="O18" s="5">
        <f t="shared" si="60"/>
        <v>0.13028363542821189</v>
      </c>
      <c r="P18" s="5">
        <f t="shared" si="61"/>
        <v>0.12272175608856641</v>
      </c>
      <c r="Q18" s="5">
        <f t="shared" si="62"/>
        <v>9.2744970867102067E-2</v>
      </c>
      <c r="R18" s="5">
        <f t="shared" si="63"/>
        <v>4.0596889719881825E-2</v>
      </c>
      <c r="S18" s="5">
        <f t="shared" si="64"/>
        <v>1.8010515832015541E-2</v>
      </c>
      <c r="T18" s="5">
        <f t="shared" si="65"/>
        <v>5.779939041446306E-2</v>
      </c>
      <c r="U18" s="5">
        <f t="shared" si="66"/>
        <v>3.8240578579057112E-2</v>
      </c>
      <c r="V18" s="5">
        <f t="shared" si="67"/>
        <v>1.1747574925189434E-3</v>
      </c>
      <c r="W18" s="5">
        <f t="shared" si="68"/>
        <v>2.9120632727674751E-2</v>
      </c>
      <c r="X18" s="5">
        <f t="shared" si="69"/>
        <v>1.8148205820830137E-2</v>
      </c>
      <c r="Y18" s="5">
        <f t="shared" si="70"/>
        <v>5.6550518251996728E-3</v>
      </c>
      <c r="Z18" s="5">
        <f t="shared" si="71"/>
        <v>8.433432945543785E-3</v>
      </c>
      <c r="AA18" s="5">
        <f t="shared" si="72"/>
        <v>7.9439424416628684E-3</v>
      </c>
      <c r="AB18" s="5">
        <f t="shared" si="73"/>
        <v>3.7414313912223513E-3</v>
      </c>
      <c r="AC18" s="5">
        <f t="shared" si="74"/>
        <v>4.3101543467406704E-5</v>
      </c>
      <c r="AD18" s="5">
        <f t="shared" si="75"/>
        <v>6.8576056674431729E-3</v>
      </c>
      <c r="AE18" s="5">
        <f t="shared" si="76"/>
        <v>4.2737134269948737E-3</v>
      </c>
      <c r="AF18" s="5">
        <f t="shared" si="77"/>
        <v>1.3317057980446803E-3</v>
      </c>
      <c r="AG18" s="5">
        <f t="shared" si="78"/>
        <v>2.7664315243099808E-4</v>
      </c>
      <c r="AH18" s="5">
        <f t="shared" si="79"/>
        <v>1.313945324464447E-3</v>
      </c>
      <c r="AI18" s="5">
        <f t="shared" si="80"/>
        <v>1.2376817479236594E-3</v>
      </c>
      <c r="AJ18" s="5">
        <f t="shared" si="81"/>
        <v>5.8292231823562984E-4</v>
      </c>
      <c r="AK18" s="5">
        <f t="shared" si="82"/>
        <v>1.8302951178267944E-4</v>
      </c>
      <c r="AL18" s="5">
        <f t="shared" si="83"/>
        <v>1.0120859488924592E-6</v>
      </c>
      <c r="AM18" s="5">
        <f t="shared" si="84"/>
        <v>1.2919157610324021E-3</v>
      </c>
      <c r="AN18" s="5">
        <f t="shared" si="85"/>
        <v>8.0513199536727813E-4</v>
      </c>
      <c r="AO18" s="5">
        <f t="shared" si="86"/>
        <v>2.5088227480330144E-4</v>
      </c>
      <c r="AP18" s="5">
        <f t="shared" si="87"/>
        <v>5.2117264558396589E-5</v>
      </c>
      <c r="AQ18" s="5">
        <f t="shared" si="88"/>
        <v>8.1199716097305507E-6</v>
      </c>
      <c r="AR18" s="5">
        <f t="shared" si="89"/>
        <v>1.6377219828081867E-4</v>
      </c>
      <c r="AS18" s="5">
        <f t="shared" si="90"/>
        <v>1.5426658693893654E-4</v>
      </c>
      <c r="AT18" s="5">
        <f t="shared" si="91"/>
        <v>7.2656348561011384E-5</v>
      </c>
      <c r="AU18" s="5">
        <f t="shared" si="92"/>
        <v>2.2813084332205397E-5</v>
      </c>
      <c r="AV18" s="5">
        <f t="shared" si="93"/>
        <v>5.3722437239392565E-6</v>
      </c>
      <c r="AW18" s="5">
        <f t="shared" si="94"/>
        <v>1.6503629915766605E-8</v>
      </c>
      <c r="AX18" s="5">
        <f t="shared" si="95"/>
        <v>2.0282180284485814E-4</v>
      </c>
      <c r="AY18" s="5">
        <f t="shared" si="96"/>
        <v>1.2640013207825066E-4</v>
      </c>
      <c r="AZ18" s="5">
        <f t="shared" si="97"/>
        <v>3.9386774906098936E-5</v>
      </c>
      <c r="BA18" s="5">
        <f t="shared" si="98"/>
        <v>8.1820486102199589E-6</v>
      </c>
      <c r="BB18" s="5">
        <f t="shared" si="99"/>
        <v>1.2747791540359648E-6</v>
      </c>
      <c r="BC18" s="5">
        <f t="shared" si="100"/>
        <v>1.5889046560147133E-7</v>
      </c>
      <c r="BD18" s="5">
        <f t="shared" si="101"/>
        <v>1.7010685573150907E-5</v>
      </c>
      <c r="BE18" s="5">
        <f t="shared" si="102"/>
        <v>1.6023357031342651E-5</v>
      </c>
      <c r="BF18" s="5">
        <f t="shared" si="103"/>
        <v>7.5466673418242513E-6</v>
      </c>
      <c r="BG18" s="5">
        <f t="shared" si="104"/>
        <v>2.3695487305086292E-6</v>
      </c>
      <c r="BH18" s="5">
        <f t="shared" si="105"/>
        <v>5.580040432355074E-7</v>
      </c>
      <c r="BI18" s="5">
        <f t="shared" si="106"/>
        <v>1.0512331171187625E-7</v>
      </c>
      <c r="BJ18" s="8">
        <f t="shared" si="107"/>
        <v>0.41591378773572463</v>
      </c>
      <c r="BK18" s="8">
        <f t="shared" si="108"/>
        <v>0.35113082013140756</v>
      </c>
      <c r="BL18" s="8">
        <f t="shared" si="109"/>
        <v>0.22458655031031108</v>
      </c>
      <c r="BM18" s="8">
        <f t="shared" si="110"/>
        <v>0.20761820209385337</v>
      </c>
      <c r="BN18" s="8">
        <f t="shared" si="111"/>
        <v>0.79232000540068537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1.3541666666666701</v>
      </c>
      <c r="F19">
        <f>VLOOKUP(B19,home!$B$2:$E$405,3,FALSE)</f>
        <v>0.98</v>
      </c>
      <c r="G19">
        <f>VLOOKUP(C19,away!$B$2:$E$405,4,FALSE)</f>
        <v>1.19</v>
      </c>
      <c r="H19">
        <f>VLOOKUP(A19,away!$A$2:$E$405,3,FALSE)</f>
        <v>1.2682291666666701</v>
      </c>
      <c r="I19">
        <f>VLOOKUP(C19,away!$B$2:$E$405,3,FALSE)</f>
        <v>0.7</v>
      </c>
      <c r="J19">
        <f>VLOOKUP(B19,home!$B$2:$E$405,4,FALSE)</f>
        <v>1.05</v>
      </c>
      <c r="K19" s="3">
        <f t="shared" si="112"/>
        <v>1.5792291666666707</v>
      </c>
      <c r="L19" s="3">
        <f t="shared" si="113"/>
        <v>0.93214843750000242</v>
      </c>
      <c r="M19" s="5">
        <f t="shared" si="58"/>
        <v>8.1156360855653586E-2</v>
      </c>
      <c r="N19" s="5">
        <f t="shared" si="59"/>
        <v>0.12816449212377343</v>
      </c>
      <c r="O19" s="5">
        <f t="shared" si="60"/>
        <v>7.5649774964783839E-2</v>
      </c>
      <c r="P19" s="5">
        <f t="shared" si="61"/>
        <v>0.11946833107615677</v>
      </c>
      <c r="Q19" s="5">
        <f t="shared" si="62"/>
        <v>0.10120055204644191</v>
      </c>
      <c r="R19" s="5">
        <f t="shared" si="63"/>
        <v>3.525840976532503E-2</v>
      </c>
      <c r="S19" s="5">
        <f t="shared" si="64"/>
        <v>4.3966615739177546E-2</v>
      </c>
      <c r="T19" s="5">
        <f t="shared" si="65"/>
        <v>9.4333936464228496E-2</v>
      </c>
      <c r="U19" s="5">
        <f t="shared" si="66"/>
        <v>5.5681109071686254E-2</v>
      </c>
      <c r="V19" s="5">
        <f t="shared" si="67"/>
        <v>7.1913555375579885E-3</v>
      </c>
      <c r="W19" s="5">
        <f t="shared" si="68"/>
        <v>5.3272954491503176E-2</v>
      </c>
      <c r="X19" s="5">
        <f t="shared" si="69"/>
        <v>4.9658301290263419E-2</v>
      </c>
      <c r="Y19" s="5">
        <f t="shared" si="70"/>
        <v>2.3144453978311698E-2</v>
      </c>
      <c r="Z19" s="5">
        <f t="shared" si="71"/>
        <v>1.0955357190494185E-2</v>
      </c>
      <c r="AA19" s="5">
        <f t="shared" si="72"/>
        <v>1.7301019606479853E-2</v>
      </c>
      <c r="AB19" s="5">
        <f t="shared" si="73"/>
        <v>1.3661137387812456E-2</v>
      </c>
      <c r="AC19" s="5">
        <f t="shared" si="74"/>
        <v>6.6163886846729578E-4</v>
      </c>
      <c r="AD19" s="5">
        <f t="shared" si="75"/>
        <v>2.1032550881872003E-2</v>
      </c>
      <c r="AE19" s="5">
        <f t="shared" si="76"/>
        <v>1.9605459441176285E-2</v>
      </c>
      <c r="AF19" s="5">
        <f t="shared" si="77"/>
        <v>9.137599192281071E-3</v>
      </c>
      <c r="AG19" s="5">
        <f t="shared" si="78"/>
        <v>2.8391996031953619E-3</v>
      </c>
      <c r="AH19" s="5">
        <f t="shared" si="79"/>
        <v>2.5530047718433924E-3</v>
      </c>
      <c r="AI19" s="5">
        <f t="shared" si="80"/>
        <v>4.0317795983342746E-3</v>
      </c>
      <c r="AJ19" s="5">
        <f t="shared" si="81"/>
        <v>3.1835519676305609E-3</v>
      </c>
      <c r="AK19" s="5">
        <f t="shared" si="82"/>
        <v>1.6758527069604171E-3</v>
      </c>
      <c r="AL19" s="5">
        <f t="shared" si="83"/>
        <v>3.8959307961822274E-5</v>
      </c>
      <c r="AM19" s="5">
        <f t="shared" si="84"/>
        <v>6.6430435604106141E-3</v>
      </c>
      <c r="AN19" s="5">
        <f t="shared" si="85"/>
        <v>6.1923026750812064E-3</v>
      </c>
      <c r="AO19" s="5">
        <f t="shared" si="86"/>
        <v>2.8860726315520159E-3</v>
      </c>
      <c r="AP19" s="5">
        <f t="shared" si="87"/>
        <v>8.9674936467091062E-4</v>
      </c>
      <c r="AQ19" s="5">
        <f t="shared" si="88"/>
        <v>2.0897587977677728E-4</v>
      </c>
      <c r="AR19" s="5">
        <f t="shared" si="89"/>
        <v>4.7595588180077386E-4</v>
      </c>
      <c r="AS19" s="5">
        <f t="shared" si="90"/>
        <v>7.516434105863366E-4</v>
      </c>
      <c r="AT19" s="5">
        <f t="shared" si="91"/>
        <v>5.9350859846537727E-4</v>
      </c>
      <c r="AU19" s="5">
        <f t="shared" si="92"/>
        <v>3.1242869645466056E-4</v>
      </c>
      <c r="AV19" s="5">
        <f t="shared" si="93"/>
        <v>1.2334912748621191E-4</v>
      </c>
      <c r="AW19" s="5">
        <f t="shared" si="94"/>
        <v>1.5930850620430221E-6</v>
      </c>
      <c r="AX19" s="5">
        <f t="shared" si="95"/>
        <v>1.7484813576729415E-3</v>
      </c>
      <c r="AY19" s="5">
        <f t="shared" si="96"/>
        <v>1.6298441655527151E-3</v>
      </c>
      <c r="AZ19" s="5">
        <f t="shared" si="97"/>
        <v>7.5962834614422931E-4</v>
      </c>
      <c r="BA19" s="5">
        <f t="shared" si="98"/>
        <v>2.3602879197968479E-4</v>
      </c>
      <c r="BB19" s="5">
        <f t="shared" si="99"/>
        <v>5.5003467412219066E-5</v>
      </c>
      <c r="BC19" s="5">
        <f t="shared" si="100"/>
        <v>1.0254279241076463E-5</v>
      </c>
      <c r="BD19" s="5">
        <f t="shared" si="101"/>
        <v>7.3943588589921167E-5</v>
      </c>
      <c r="BE19" s="5">
        <f t="shared" si="102"/>
        <v>1.1677387178920436E-4</v>
      </c>
      <c r="BF19" s="5">
        <f t="shared" si="103"/>
        <v>9.2206352117052927E-5</v>
      </c>
      <c r="BG19" s="5">
        <f t="shared" si="104"/>
        <v>4.8538320205062377E-5</v>
      </c>
      <c r="BH19" s="5">
        <f t="shared" si="105"/>
        <v>1.9163282742210164E-5</v>
      </c>
      <c r="BI19" s="5">
        <f t="shared" si="106"/>
        <v>6.0526430071156701E-6</v>
      </c>
      <c r="BJ19" s="8">
        <f t="shared" si="107"/>
        <v>0.52365588403254115</v>
      </c>
      <c r="BK19" s="8">
        <f t="shared" si="108"/>
        <v>0.2541131055505278</v>
      </c>
      <c r="BL19" s="8">
        <f t="shared" si="109"/>
        <v>0.21160920361410004</v>
      </c>
      <c r="BM19" s="8">
        <f t="shared" si="110"/>
        <v>0.45780737847503783</v>
      </c>
      <c r="BN19" s="8">
        <f t="shared" si="111"/>
        <v>0.5408979208321345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1.3541666666666701</v>
      </c>
      <c r="F20">
        <f>VLOOKUP(B20,home!$B$2:$E$405,3,FALSE)</f>
        <v>1</v>
      </c>
      <c r="G20">
        <f>VLOOKUP(C20,away!$B$2:$E$405,4,FALSE)</f>
        <v>1.62</v>
      </c>
      <c r="H20">
        <f>VLOOKUP(A20,away!$A$2:$E$405,3,FALSE)</f>
        <v>1.2682291666666701</v>
      </c>
      <c r="I20">
        <f>VLOOKUP(C20,away!$B$2:$E$405,3,FALSE)</f>
        <v>0.92</v>
      </c>
      <c r="J20">
        <f>VLOOKUP(B20,home!$B$2:$E$405,4,FALSE)</f>
        <v>0.74</v>
      </c>
      <c r="K20" s="3">
        <f t="shared" si="112"/>
        <v>2.1937500000000059</v>
      </c>
      <c r="L20" s="3">
        <f t="shared" si="113"/>
        <v>0.86341041666666896</v>
      </c>
      <c r="M20" s="5">
        <f t="shared" ref="M20:M83" si="114">_xlfn.POISSON.DIST(0,K20,FALSE) * _xlfn.POISSON.DIST(0,L20,FALSE)</f>
        <v>4.7021025950143062E-2</v>
      </c>
      <c r="N20" s="5">
        <f t="shared" ref="N20:N83" si="115">_xlfn.POISSON.DIST(1,K20,FALSE) * _xlfn.POISSON.DIST(0,L20,FALSE)</f>
        <v>0.10315237567812661</v>
      </c>
      <c r="O20" s="5">
        <f t="shared" ref="O20:O83" si="116">_xlfn.POISSON.DIST(0,K20,FALSE) * _xlfn.POISSON.DIST(1,L20,FALSE)</f>
        <v>4.0598443607707271E-2</v>
      </c>
      <c r="P20" s="5">
        <f t="shared" ref="P20:P83" si="117">_xlfn.POISSON.DIST(1,K20,FALSE) * _xlfn.POISSON.DIST(1,L20,FALSE)</f>
        <v>8.9062835664408063E-2</v>
      </c>
      <c r="Q20" s="5">
        <f t="shared" ref="Q20:Q83" si="118">_xlfn.POISSON.DIST(2,K20,FALSE) * _xlfn.POISSON.DIST(0,L20,FALSE)</f>
        <v>0.11314526207194546</v>
      </c>
      <c r="R20" s="5">
        <f t="shared" ref="R20:R83" si="119">_xlfn.POISSON.DIST(0,K20,FALSE) * _xlfn.POISSON.DIST(2,L20,FALSE)</f>
        <v>1.7526559555674399E-2</v>
      </c>
      <c r="S20" s="5">
        <f t="shared" ref="S20:S83" si="120">_xlfn.POISSON.DIST(2,K20,FALSE) * _xlfn.POISSON.DIST(2,L20,FALSE)</f>
        <v>4.2173626246458082E-2</v>
      </c>
      <c r="T20" s="5">
        <f t="shared" ref="T20:T83" si="121">_xlfn.POISSON.DIST(2,K20,FALSE) * _xlfn.POISSON.DIST(1,L20,FALSE)</f>
        <v>9.7690797869397883E-2</v>
      </c>
      <c r="U20" s="5">
        <f t="shared" ref="U20:U83" si="122">_xlfn.POISSON.DIST(1,K20,FALSE) * _xlfn.POISSON.DIST(2,L20,FALSE)</f>
        <v>3.8448890025260814E-2</v>
      </c>
      <c r="V20" s="5">
        <f t="shared" ref="V20:V83" si="123">_xlfn.POISSON.DIST(3,K20,FALSE) * _xlfn.POISSON.DIST(3,L20,FALSE)</f>
        <v>8.875704876138462E-3</v>
      </c>
      <c r="W20" s="5">
        <f t="shared" ref="W20:W83" si="124">_xlfn.POISSON.DIST(3,K20,FALSE) * _xlfn.POISSON.DIST(0,L20,FALSE)</f>
        <v>8.2737472890110325E-2</v>
      </c>
      <c r="X20" s="5">
        <f t="shared" ref="X20:X83" si="125">_xlfn.POISSON.DIST(3,K20,FALSE) * _xlfn.POISSON.DIST(1,L20,FALSE)</f>
        <v>7.1436395941997383E-2</v>
      </c>
      <c r="Y20" s="5">
        <f t="shared" ref="Y20:Y83" si="126">_xlfn.POISSON.DIST(3,K20,FALSE) * _xlfn.POISSON.DIST(2,L20,FALSE)</f>
        <v>3.0839464192722547E-2</v>
      </c>
      <c r="Z20" s="5">
        <f t="shared" ref="Z20:Z83" si="127">_xlfn.POISSON.DIST(0,K20,FALSE) * _xlfn.POISSON.DIST(3,L20,FALSE)</f>
        <v>5.0442046962326731E-3</v>
      </c>
      <c r="AA20" s="5">
        <f t="shared" ref="AA20:AA83" si="128">_xlfn.POISSON.DIST(1,K20,FALSE) * _xlfn.POISSON.DIST(3,L20,FALSE)</f>
        <v>1.1065724052360455E-2</v>
      </c>
      <c r="AB20" s="5">
        <f t="shared" ref="AB20:AB83" si="129">_xlfn.POISSON.DIST(2,K20,FALSE) * _xlfn.POISSON.DIST(3,L20,FALSE)</f>
        <v>1.213771606993291E-2</v>
      </c>
      <c r="AC20" s="5">
        <f t="shared" ref="AC20:AC83" si="130">_xlfn.POISSON.DIST(4,K20,FALSE) * _xlfn.POISSON.DIST(4,L20,FALSE)</f>
        <v>1.0507206999634015E-3</v>
      </c>
      <c r="AD20" s="5">
        <f t="shared" ref="AD20:AD83" si="131">_xlfn.POISSON.DIST(4,K20,FALSE) * _xlfn.POISSON.DIST(0,L20,FALSE)</f>
        <v>4.537633278817E-2</v>
      </c>
      <c r="AE20" s="5">
        <f t="shared" ref="AE20:AE83" si="132">_xlfn.POISSON.DIST(4,K20,FALSE) * _xlfn.POISSON.DIST(1,L20,FALSE)</f>
        <v>3.917839839943929E-2</v>
      </c>
      <c r="AF20" s="5">
        <f t="shared" ref="AF20:AF83" si="133">_xlfn.POISSON.DIST(4,K20,FALSE) * _xlfn.POISSON.DIST(2,L20,FALSE)</f>
        <v>1.6913518643196318E-2</v>
      </c>
      <c r="AG20" s="5">
        <f t="shared" ref="AG20:AG83" si="134">_xlfn.POISSON.DIST(4,K20,FALSE) * _xlfn.POISSON.DIST(3,L20,FALSE)</f>
        <v>4.8677693930072015E-3</v>
      </c>
      <c r="AH20" s="5">
        <f t="shared" ref="AH20:AH83" si="135">_xlfn.POISSON.DIST(0,K20,FALSE) * _xlfn.POISSON.DIST(4,L20,FALSE)</f>
        <v>1.0888047196315552E-3</v>
      </c>
      <c r="AI20" s="5">
        <f t="shared" ref="AI20:AI83" si="136">_xlfn.POISSON.DIST(1,K20,FALSE) * _xlfn.POISSON.DIST(4,L20,FALSE)</f>
        <v>2.38856535369173E-3</v>
      </c>
      <c r="AJ20" s="5">
        <f t="shared" ref="AJ20:AJ83" si="137">_xlfn.POISSON.DIST(2,K20,FALSE) * _xlfn.POISSON.DIST(4,L20,FALSE)</f>
        <v>2.6199576223306241E-3</v>
      </c>
      <c r="AK20" s="5">
        <f t="shared" ref="AK20:AK83" si="138">_xlfn.POISSON.DIST(3,K20,FALSE) * _xlfn.POISSON.DIST(4,L20,FALSE)</f>
        <v>1.9158440113292738E-3</v>
      </c>
      <c r="AL20" s="5">
        <f t="shared" ref="AL20:AL83" si="139">_xlfn.POISSON.DIST(5,K20,FALSE) * _xlfn.POISSON.DIST(5,L20,FALSE)</f>
        <v>7.9607080567962429E-5</v>
      </c>
      <c r="AM20" s="5">
        <f t="shared" ref="AM20:AM83" si="140">_xlfn.POISSON.DIST(5,K20,FALSE) * _xlfn.POISSON.DIST(0,L20,FALSE)</f>
        <v>1.9908866010809642E-2</v>
      </c>
      <c r="AN20" s="5">
        <f t="shared" ref="AN20:AN83" si="141">_xlfn.POISSON.DIST(5,K20,FALSE) * _xlfn.POISSON.DIST(1,L20,FALSE)</f>
        <v>1.7189522297754035E-2</v>
      </c>
      <c r="AO20" s="5">
        <f t="shared" ref="AO20:AO83" si="142">_xlfn.POISSON.DIST(5,K20,FALSE) * _xlfn.POISSON.DIST(2,L20,FALSE)</f>
        <v>7.4208063047024033E-3</v>
      </c>
      <c r="AP20" s="5">
        <f t="shared" ref="AP20:AP83" si="143">_xlfn.POISSON.DIST(5,K20,FALSE) * _xlfn.POISSON.DIST(3,L20,FALSE)</f>
        <v>2.1357338211819153E-3</v>
      </c>
      <c r="AQ20" s="5">
        <f t="shared" ref="AQ20:AQ83" si="144">_xlfn.POISSON.DIST(5,K20,FALSE) * _xlfn.POISSON.DIST(4,L20,FALSE)</f>
        <v>4.6100370710894359E-4</v>
      </c>
      <c r="AR20" s="5">
        <f t="shared" ref="AR20:AR83" si="145">_xlfn.POISSON.DIST(0,K20,FALSE) * _xlfn.POISSON.DIST(5,L20,FALSE)</f>
        <v>1.8801706732914339E-4</v>
      </c>
      <c r="AS20" s="5">
        <f t="shared" ref="AS20:AS83" si="146">_xlfn.POISSON.DIST(1,K20,FALSE) * _xlfn.POISSON.DIST(5,L20,FALSE)</f>
        <v>4.124624414533094E-4</v>
      </c>
      <c r="AT20" s="5">
        <f t="shared" ref="AT20:AT83" si="147">_xlfn.POISSON.DIST(2,K20,FALSE) * _xlfn.POISSON.DIST(5,L20,FALSE)</f>
        <v>4.5241974046910006E-4</v>
      </c>
      <c r="AU20" s="5">
        <f t="shared" ref="AU20:AU83" si="148">_xlfn.POISSON.DIST(3,K20,FALSE) * _xlfn.POISSON.DIST(5,L20,FALSE)</f>
        <v>3.3083193521803026E-4</v>
      </c>
      <c r="AV20" s="5">
        <f t="shared" ref="AV20:AV83" si="149">_xlfn.POISSON.DIST(4,K20,FALSE) * _xlfn.POISSON.DIST(5,L20,FALSE)</f>
        <v>1.8144063947113896E-4</v>
      </c>
      <c r="AW20" s="5">
        <f t="shared" ref="AW20:AW83" si="150">_xlfn.POISSON.DIST(6,K20,FALSE) * _xlfn.POISSON.DIST(6,L20,FALSE)</f>
        <v>4.1884526898582269E-6</v>
      </c>
      <c r="AX20" s="5">
        <f t="shared" ref="AX20:AX83" si="151">_xlfn.POISSON.DIST(6,K20,FALSE) * _xlfn.POISSON.DIST(0,L20,FALSE)</f>
        <v>7.2791791352022949E-3</v>
      </c>
      <c r="AY20" s="5">
        <f t="shared" ref="AY20:AY83" si="152">_xlfn.POISSON.DIST(6,K20,FALSE) * _xlfn.POISSON.DIST(1,L20,FALSE)</f>
        <v>6.2849190901163353E-3</v>
      </c>
      <c r="AZ20" s="5">
        <f t="shared" ref="AZ20:AZ83" si="153">_xlfn.POISSON.DIST(6,K20,FALSE) * _xlfn.POISSON.DIST(2,L20,FALSE)</f>
        <v>2.7132323051568237E-3</v>
      </c>
      <c r="BA20" s="5">
        <f t="shared" ref="BA20:BA83" si="154">_xlfn.POISSON.DIST(6,K20,FALSE) * _xlfn.POISSON.DIST(3,L20,FALSE)</f>
        <v>7.8087767836963978E-4</v>
      </c>
      <c r="BB20" s="5">
        <f t="shared" ref="BB20:BB83" si="155">_xlfn.POISSON.DIST(6,K20,FALSE) * _xlfn.POISSON.DIST(4,L20,FALSE)</f>
        <v>1.6855448041170793E-4</v>
      </c>
      <c r="BC20" s="5">
        <f t="shared" ref="BC20:BC83" si="156">_xlfn.POISSON.DIST(6,K20,FALSE) * _xlfn.POISSON.DIST(5,L20,FALSE)</f>
        <v>2.9106338832661339E-5</v>
      </c>
      <c r="BD20" s="5">
        <f t="shared" ref="BD20:BD83" si="157">_xlfn.POISSON.DIST(0,K20,FALSE) * _xlfn.POISSON.DIST(6,L20,FALSE)</f>
        <v>2.7055982407183463E-5</v>
      </c>
      <c r="BE20" s="5">
        <f t="shared" ref="BE20:BE83" si="158">_xlfn.POISSON.DIST(1,K20,FALSE) * _xlfn.POISSON.DIST(6,L20,FALSE)</f>
        <v>5.9354061405758877E-5</v>
      </c>
      <c r="BF20" s="5">
        <f t="shared" ref="BF20:BF83" si="159">_xlfn.POISSON.DIST(2,K20,FALSE) * _xlfn.POISSON.DIST(6,L20,FALSE)</f>
        <v>6.5103986104441961E-5</v>
      </c>
      <c r="BG20" s="5">
        <f t="shared" ref="BG20:BG83" si="160">_xlfn.POISSON.DIST(3,K20,FALSE) * _xlfn.POISSON.DIST(6,L20,FALSE)</f>
        <v>4.76072898388733E-5</v>
      </c>
      <c r="BH20" s="5">
        <f t="shared" ref="BH20:BH83" si="161">_xlfn.POISSON.DIST(4,K20,FALSE) * _xlfn.POISSON.DIST(6,L20,FALSE)</f>
        <v>2.6109623021007147E-5</v>
      </c>
      <c r="BI20" s="5">
        <f t="shared" ref="BI20:BI83" si="162">_xlfn.POISSON.DIST(5,K20,FALSE) * _xlfn.POISSON.DIST(6,L20,FALSE)</f>
        <v>1.1455597100466916E-5</v>
      </c>
      <c r="BJ20" s="8">
        <f t="shared" ref="BJ20:BJ83" si="163">SUM(N20,Q20,T20,W20,X20,Y20,AD20,AE20,AF20,AG20,AM20,AN20,AO20,AP20,AQ20,AX20,AY20,AZ20,BA20,BB20,BC20)</f>
        <v>0.66970958903775957</v>
      </c>
      <c r="BK20" s="8">
        <f t="shared" ref="BK20:BK83" si="164">SUM(M20,P20,S20,V20,AC20,AL20,AY20)</f>
        <v>0.19454843960779533</v>
      </c>
      <c r="BL20" s="8">
        <f t="shared" ref="BL20:BL83" si="165">SUM(O20,R20,U20,AA20,AB20,AH20,AI20,AJ20,AK20,AR20,AS20,AT20,AU20,AV20,BD20,BE20,BF20,BG20,BH20,BI20)</f>
        <v>0.12959236338173752</v>
      </c>
      <c r="BM20" s="8">
        <f t="shared" ref="BM20:BM83" si="166">SUM(S20:BI20)</f>
        <v>0.58210736355809378</v>
      </c>
      <c r="BN20" s="8">
        <f t="shared" ref="BN20:BN83" si="167">SUM(M20:R20)</f>
        <v>0.41050650252800486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1.3072916666666701</v>
      </c>
      <c r="F21">
        <f>VLOOKUP(B21,home!$B$2:$E$405,3,FALSE)</f>
        <v>1.2</v>
      </c>
      <c r="G21">
        <f>VLOOKUP(C21,away!$B$2:$E$405,4,FALSE)</f>
        <v>1.2</v>
      </c>
      <c r="H21">
        <f>VLOOKUP(A21,away!$A$2:$E$405,3,FALSE)</f>
        <v>1.1328125</v>
      </c>
      <c r="I21">
        <f>VLOOKUP(C21,away!$B$2:$E$405,3,FALSE)</f>
        <v>0.91</v>
      </c>
      <c r="J21">
        <f>VLOOKUP(B21,home!$B$2:$E$405,4,FALSE)</f>
        <v>0.99</v>
      </c>
      <c r="K21" s="3">
        <f t="shared" si="112"/>
        <v>1.8825000000000047</v>
      </c>
      <c r="L21" s="3">
        <f t="shared" si="113"/>
        <v>1.0205507812500001</v>
      </c>
      <c r="M21" s="5">
        <f t="shared" si="114"/>
        <v>5.4855612046029636E-2</v>
      </c>
      <c r="N21" s="5">
        <f t="shared" si="115"/>
        <v>0.10326568967665103</v>
      </c>
      <c r="O21" s="5">
        <f t="shared" si="116"/>
        <v>5.5982937729522453E-2</v>
      </c>
      <c r="P21" s="5">
        <f t="shared" si="117"/>
        <v>0.10538788027582628</v>
      </c>
      <c r="Q21" s="5">
        <f t="shared" si="118"/>
        <v>9.7198830408148057E-2</v>
      </c>
      <c r="R21" s="5">
        <f t="shared" si="119"/>
        <v>2.8566715418267122E-2</v>
      </c>
      <c r="S21" s="5">
        <f t="shared" si="120"/>
        <v>5.061745232061346E-2</v>
      </c>
      <c r="T21" s="5">
        <f t="shared" si="121"/>
        <v>9.9196342309621766E-2</v>
      </c>
      <c r="U21" s="5">
        <f t="shared" si="122"/>
        <v>5.3776841774887986E-2</v>
      </c>
      <c r="V21" s="5">
        <f t="shared" si="123"/>
        <v>1.0805064840151998E-2</v>
      </c>
      <c r="W21" s="5">
        <f t="shared" si="124"/>
        <v>6.0992266081113064E-2</v>
      </c>
      <c r="X21" s="5">
        <f t="shared" si="125"/>
        <v>6.2245704799287815E-2</v>
      </c>
      <c r="Y21" s="5">
        <f t="shared" si="126"/>
        <v>3.1762451331185028E-2</v>
      </c>
      <c r="Z21" s="5">
        <f t="shared" si="127"/>
        <v>9.7179279126196477E-3</v>
      </c>
      <c r="AA21" s="5">
        <f t="shared" si="128"/>
        <v>1.8293999295506531E-2</v>
      </c>
      <c r="AB21" s="5">
        <f t="shared" si="129"/>
        <v>1.7219226836895571E-2</v>
      </c>
      <c r="AC21" s="5">
        <f t="shared" si="130"/>
        <v>1.2974092773668381E-3</v>
      </c>
      <c r="AD21" s="5">
        <f t="shared" si="131"/>
        <v>2.8704485224423919E-2</v>
      </c>
      <c r="AE21" s="5">
        <f t="shared" si="132"/>
        <v>2.929438482116491E-2</v>
      </c>
      <c r="AF21" s="5">
        <f t="shared" si="133"/>
        <v>1.4948203657738995E-2</v>
      </c>
      <c r="AG21" s="5">
        <f t="shared" si="134"/>
        <v>5.0851336403965487E-3</v>
      </c>
      <c r="AH21" s="5">
        <f t="shared" si="135"/>
        <v>2.4794097308387898E-3</v>
      </c>
      <c r="AI21" s="5">
        <f t="shared" si="136"/>
        <v>4.6674888183040331E-3</v>
      </c>
      <c r="AJ21" s="5">
        <f t="shared" si="137"/>
        <v>4.393273850228684E-3</v>
      </c>
      <c r="AK21" s="5">
        <f t="shared" si="138"/>
        <v>2.756779341018506E-3</v>
      </c>
      <c r="AL21" s="5">
        <f t="shared" si="139"/>
        <v>9.9702625486814919E-5</v>
      </c>
      <c r="AM21" s="5">
        <f t="shared" si="140"/>
        <v>1.0807238686995629E-2</v>
      </c>
      <c r="AN21" s="5">
        <f t="shared" si="141"/>
        <v>1.1029335885168613E-2</v>
      </c>
      <c r="AO21" s="5">
        <f t="shared" si="142"/>
        <v>5.6279986771387448E-3</v>
      </c>
      <c r="AP21" s="5">
        <f t="shared" si="143"/>
        <v>1.9145528156093048E-3</v>
      </c>
      <c r="AQ21" s="5">
        <f t="shared" si="144"/>
        <v>4.8847459292861563E-4</v>
      </c>
      <c r="AR21" s="5">
        <f t="shared" si="145"/>
        <v>5.0607270756927605E-4</v>
      </c>
      <c r="AS21" s="5">
        <f t="shared" si="146"/>
        <v>9.5268187199916453E-4</v>
      </c>
      <c r="AT21" s="5">
        <f t="shared" si="147"/>
        <v>8.967118120192162E-4</v>
      </c>
      <c r="AU21" s="5">
        <f t="shared" si="148"/>
        <v>5.6268666204205948E-4</v>
      </c>
      <c r="AV21" s="5">
        <f t="shared" si="149"/>
        <v>2.6481441032354504E-4</v>
      </c>
      <c r="AW21" s="5">
        <f t="shared" si="150"/>
        <v>5.3207603490926197E-6</v>
      </c>
      <c r="AX21" s="5">
        <f t="shared" si="151"/>
        <v>3.3907711380448857E-3</v>
      </c>
      <c r="AY21" s="5">
        <f t="shared" si="152"/>
        <v>3.4604541339716597E-3</v>
      </c>
      <c r="AZ21" s="5">
        <f t="shared" si="153"/>
        <v>1.7657845849522848E-3</v>
      </c>
      <c r="BA21" s="5">
        <f t="shared" si="154"/>
        <v>6.0069094589742058E-4</v>
      </c>
      <c r="BB21" s="5">
        <f t="shared" si="155"/>
        <v>1.5325890353135347E-4</v>
      </c>
      <c r="BC21" s="5">
        <f t="shared" si="156"/>
        <v>3.1281698746488249E-5</v>
      </c>
      <c r="BD21" s="5">
        <f t="shared" si="157"/>
        <v>8.6078816179854562E-5</v>
      </c>
      <c r="BE21" s="5">
        <f t="shared" si="158"/>
        <v>1.6204337145857661E-4</v>
      </c>
      <c r="BF21" s="5">
        <f t="shared" si="159"/>
        <v>1.5252332338538567E-4</v>
      </c>
      <c r="BG21" s="5">
        <f t="shared" si="160"/>
        <v>9.5708385424329739E-5</v>
      </c>
      <c r="BH21" s="5">
        <f t="shared" si="161"/>
        <v>4.504275889032531E-5</v>
      </c>
      <c r="BI21" s="5">
        <f t="shared" si="162"/>
        <v>1.6958598722207516E-5</v>
      </c>
      <c r="BJ21" s="8">
        <f t="shared" si="163"/>
        <v>0.57196333401271604</v>
      </c>
      <c r="BK21" s="8">
        <f t="shared" si="164"/>
        <v>0.22652357551944671</v>
      </c>
      <c r="BL21" s="8">
        <f t="shared" si="165"/>
        <v>0.1918779955134837</v>
      </c>
      <c r="BM21" s="8">
        <f t="shared" si="166"/>
        <v>0.55137003403019869</v>
      </c>
      <c r="BN21" s="8">
        <f t="shared" si="167"/>
        <v>0.44525766555444463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1.3072916666666701</v>
      </c>
      <c r="F22">
        <f>VLOOKUP(B22,home!$B$2:$E$405,3,FALSE)</f>
        <v>1.05</v>
      </c>
      <c r="G22">
        <f>VLOOKUP(C22,away!$B$2:$E$405,4,FALSE)</f>
        <v>0.98</v>
      </c>
      <c r="H22">
        <f>VLOOKUP(A22,away!$A$2:$E$405,3,FALSE)</f>
        <v>1.1328125</v>
      </c>
      <c r="I22">
        <f>VLOOKUP(C22,away!$B$2:$E$405,3,FALSE)</f>
        <v>1.02</v>
      </c>
      <c r="J22">
        <f>VLOOKUP(B22,home!$B$2:$E$405,4,FALSE)</f>
        <v>1.1599999999999999</v>
      </c>
      <c r="K22" s="3">
        <f t="shared" si="112"/>
        <v>1.3452031250000036</v>
      </c>
      <c r="L22" s="3">
        <f t="shared" si="113"/>
        <v>1.3403437499999999</v>
      </c>
      <c r="M22" s="5">
        <f t="shared" si="114"/>
        <v>6.8183895730525274E-2</v>
      </c>
      <c r="N22" s="5">
        <f t="shared" si="115"/>
        <v>9.1721189611376999E-2</v>
      </c>
      <c r="O22" s="5">
        <f t="shared" si="116"/>
        <v>9.1389858493061249E-2</v>
      </c>
      <c r="P22" s="5">
        <f t="shared" si="117"/>
        <v>0.12293792323817411</v>
      </c>
      <c r="Q22" s="5">
        <f t="shared" si="118"/>
        <v>6.169181544697111E-2</v>
      </c>
      <c r="R22" s="5">
        <f t="shared" si="119"/>
        <v>6.124691282227953E-2</v>
      </c>
      <c r="S22" s="5">
        <f t="shared" si="120"/>
        <v>5.5415332345658701E-2</v>
      </c>
      <c r="T22" s="5">
        <f t="shared" si="121"/>
        <v>8.2688239260501201E-2</v>
      </c>
      <c r="U22" s="5">
        <f t="shared" si="122"/>
        <v>8.2389538525133213E-2</v>
      </c>
      <c r="V22" s="5">
        <f t="shared" si="123"/>
        <v>1.1101751294361134E-2</v>
      </c>
      <c r="W22" s="5">
        <f t="shared" si="124"/>
        <v>2.7662674308729679E-2</v>
      </c>
      <c r="X22" s="5">
        <f t="shared" si="125"/>
        <v>3.7077492617991398E-2</v>
      </c>
      <c r="Y22" s="5">
        <f t="shared" si="126"/>
        <v>2.4848292748097953E-2</v>
      </c>
      <c r="Z22" s="5">
        <f t="shared" si="127"/>
        <v>2.7363972269379068E-2</v>
      </c>
      <c r="AA22" s="5">
        <f t="shared" si="128"/>
        <v>3.681010100918216E-2</v>
      </c>
      <c r="AB22" s="5">
        <f t="shared" si="129"/>
        <v>2.4758531454558818E-2</v>
      </c>
      <c r="AC22" s="5">
        <f t="shared" si="130"/>
        <v>1.2510526072658558E-3</v>
      </c>
      <c r="AD22" s="5">
        <f t="shared" si="131"/>
        <v>9.3029789814901183E-3</v>
      </c>
      <c r="AE22" s="5">
        <f t="shared" si="132"/>
        <v>1.2469189734221647E-2</v>
      </c>
      <c r="AF22" s="5">
        <f t="shared" si="133"/>
        <v>8.356500263914074E-3</v>
      </c>
      <c r="AG22" s="5">
        <f t="shared" si="134"/>
        <v>3.7335276335368583E-3</v>
      </c>
      <c r="AH22" s="5">
        <f t="shared" si="135"/>
        <v>9.1692823016088949E-3</v>
      </c>
      <c r="AI22" s="5">
        <f t="shared" si="136"/>
        <v>1.2334547206131511E-2</v>
      </c>
      <c r="AJ22" s="5">
        <f t="shared" si="137"/>
        <v>8.2962357235740886E-3</v>
      </c>
      <c r="AK22" s="5">
        <f t="shared" si="138"/>
        <v>3.7200407403628426E-3</v>
      </c>
      <c r="AL22" s="5">
        <f t="shared" si="139"/>
        <v>9.0227645546578258E-5</v>
      </c>
      <c r="AM22" s="5">
        <f t="shared" si="140"/>
        <v>2.5028792795419703E-3</v>
      </c>
      <c r="AN22" s="5">
        <f t="shared" si="141"/>
        <v>3.3547185993385827E-3</v>
      </c>
      <c r="AO22" s="5">
        <f t="shared" si="142"/>
        <v>2.2482380538161118E-3</v>
      </c>
      <c r="AP22" s="5">
        <f t="shared" si="143"/>
        <v>1.0044706079815294E-3</v>
      </c>
      <c r="AQ22" s="5">
        <f t="shared" si="144"/>
        <v>3.3658397536668607E-4</v>
      </c>
      <c r="AR22" s="5">
        <f t="shared" si="145"/>
        <v>2.4579980449894179E-3</v>
      </c>
      <c r="AS22" s="5">
        <f t="shared" si="146"/>
        <v>3.3065066513636642E-3</v>
      </c>
      <c r="AT22" s="5">
        <f t="shared" si="147"/>
        <v>2.2239615401238497E-3</v>
      </c>
      <c r="AU22" s="5">
        <f t="shared" si="148"/>
        <v>9.9722667121814111E-4</v>
      </c>
      <c r="AV22" s="5">
        <f t="shared" si="149"/>
        <v>3.3536810861399861E-4</v>
      </c>
      <c r="AW22" s="5">
        <f t="shared" si="150"/>
        <v>4.5189879692761422E-6</v>
      </c>
      <c r="AX22" s="5">
        <f t="shared" si="151"/>
        <v>5.6114683805626902E-4</v>
      </c>
      <c r="AY22" s="5">
        <f t="shared" si="152"/>
        <v>7.5212965722098242E-4</v>
      </c>
      <c r="AZ22" s="5">
        <f t="shared" si="153"/>
        <v>5.0405614262289311E-4</v>
      </c>
      <c r="BA22" s="5">
        <f t="shared" si="154"/>
        <v>2.2520283347123439E-4</v>
      </c>
      <c r="BB22" s="5">
        <f t="shared" si="155"/>
        <v>7.5462302581365024E-5</v>
      </c>
      <c r="BC22" s="5">
        <f t="shared" si="156"/>
        <v>2.0229085125108279E-5</v>
      </c>
      <c r="BD22" s="5">
        <f t="shared" si="157"/>
        <v>5.4909371951896422E-4</v>
      </c>
      <c r="BE22" s="5">
        <f t="shared" si="158"/>
        <v>7.3864258741478616E-4</v>
      </c>
      <c r="BF22" s="5">
        <f t="shared" si="159"/>
        <v>4.9681215842422948E-4</v>
      </c>
      <c r="BG22" s="5">
        <f t="shared" si="160"/>
        <v>2.227710893500901E-4</v>
      </c>
      <c r="BH22" s="5">
        <f t="shared" si="161"/>
        <v>7.4918091388349054E-5</v>
      </c>
      <c r="BI22" s="5">
        <f t="shared" si="162"/>
        <v>2.0156010130928589E-5</v>
      </c>
      <c r="BJ22" s="8">
        <f t="shared" si="163"/>
        <v>0.37113701798195375</v>
      </c>
      <c r="BK22" s="8">
        <f t="shared" si="164"/>
        <v>0.25973231251875267</v>
      </c>
      <c r="BL22" s="8">
        <f t="shared" si="165"/>
        <v>0.3415385029484288</v>
      </c>
      <c r="BM22" s="8">
        <f t="shared" si="166"/>
        <v>0.50185259970687424</v>
      </c>
      <c r="BN22" s="8">
        <f t="shared" si="167"/>
        <v>0.49717159534238825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1.3072916666666701</v>
      </c>
      <c r="F23">
        <f>VLOOKUP(B23,home!$B$2:$E$405,3,FALSE)</f>
        <v>0.81</v>
      </c>
      <c r="G23">
        <f>VLOOKUP(C23,away!$B$2:$E$405,4,FALSE)</f>
        <v>0.9</v>
      </c>
      <c r="H23">
        <f>VLOOKUP(A23,away!$A$2:$E$405,3,FALSE)</f>
        <v>1.1328125</v>
      </c>
      <c r="I23">
        <f>VLOOKUP(C23,away!$B$2:$E$405,3,FALSE)</f>
        <v>0.85</v>
      </c>
      <c r="J23">
        <f>VLOOKUP(B23,home!$B$2:$E$405,4,FALSE)</f>
        <v>0.77</v>
      </c>
      <c r="K23" s="3">
        <f t="shared" si="112"/>
        <v>0.95301562500000259</v>
      </c>
      <c r="L23" s="3">
        <f t="shared" si="113"/>
        <v>0.74142578125000003</v>
      </c>
      <c r="M23" s="5">
        <f t="shared" si="114"/>
        <v>0.18370181505884753</v>
      </c>
      <c r="N23" s="5">
        <f t="shared" si="115"/>
        <v>0.17507070009194245</v>
      </c>
      <c r="O23" s="5">
        <f t="shared" si="116"/>
        <v>0.13620126174704902</v>
      </c>
      <c r="P23" s="5">
        <f t="shared" si="117"/>
        <v>0.12980193058965286</v>
      </c>
      <c r="Q23" s="5">
        <f t="shared" si="118"/>
        <v>8.3422556333655265E-2</v>
      </c>
      <c r="R23" s="5">
        <f t="shared" si="119"/>
        <v>5.0491563449020789E-2</v>
      </c>
      <c r="S23" s="5">
        <f t="shared" si="120"/>
        <v>2.2929198031336483E-2</v>
      </c>
      <c r="T23" s="5">
        <f t="shared" si="121"/>
        <v>6.1851634003552487E-2</v>
      </c>
      <c r="U23" s="5">
        <f t="shared" si="122"/>
        <v>4.8119248897595827E-2</v>
      </c>
      <c r="V23" s="5">
        <f t="shared" si="123"/>
        <v>1.8001722401094669E-3</v>
      </c>
      <c r="W23" s="5">
        <f t="shared" si="124"/>
        <v>2.6500999887805472E-2</v>
      </c>
      <c r="X23" s="5">
        <f t="shared" si="125"/>
        <v>1.9648524545722332E-2</v>
      </c>
      <c r="Y23" s="5">
        <f t="shared" si="126"/>
        <v>7.2839613308609908E-3</v>
      </c>
      <c r="Z23" s="5">
        <f t="shared" si="127"/>
        <v>1.2478582292241396E-2</v>
      </c>
      <c r="AA23" s="5">
        <f t="shared" si="128"/>
        <v>1.1892283902354398E-2</v>
      </c>
      <c r="AB23" s="5">
        <f t="shared" si="129"/>
        <v>5.666766187939873E-3</v>
      </c>
      <c r="AC23" s="5">
        <f t="shared" si="130"/>
        <v>7.9499021309770333E-5</v>
      </c>
      <c r="AD23" s="5">
        <f t="shared" si="131"/>
        <v>6.3139667428004807E-3</v>
      </c>
      <c r="AE23" s="5">
        <f t="shared" si="132"/>
        <v>4.6813377250673636E-3</v>
      </c>
      <c r="AF23" s="5">
        <f t="shared" si="133"/>
        <v>1.7354322400515839E-3</v>
      </c>
      <c r="AG23" s="5">
        <f t="shared" si="134"/>
        <v>4.2889806812889449E-4</v>
      </c>
      <c r="AH23" s="5">
        <f t="shared" si="135"/>
        <v>2.312985656229373E-3</v>
      </c>
      <c r="AI23" s="5">
        <f t="shared" si="136"/>
        <v>2.2043114707874767E-3</v>
      </c>
      <c r="AJ23" s="5">
        <f t="shared" si="137"/>
        <v>1.0503716370136012E-3</v>
      </c>
      <c r="AK23" s="5">
        <f t="shared" si="138"/>
        <v>3.3367352737693101E-4</v>
      </c>
      <c r="AL23" s="5">
        <f t="shared" si="139"/>
        <v>2.2469296653798434E-6</v>
      </c>
      <c r="AM23" s="5">
        <f t="shared" si="140"/>
        <v>1.2034617923238468E-3</v>
      </c>
      <c r="AN23" s="5">
        <f t="shared" si="141"/>
        <v>8.9227759957823322E-4</v>
      </c>
      <c r="AO23" s="5">
        <f t="shared" si="142"/>
        <v>3.3077880817958315E-4</v>
      </c>
      <c r="AP23" s="5">
        <f t="shared" si="143"/>
        <v>8.1749312091830453E-5</v>
      </c>
      <c r="AQ23" s="5">
        <f t="shared" si="144"/>
        <v>1.5152761896083866E-5</v>
      </c>
      <c r="AR23" s="5">
        <f t="shared" si="145"/>
        <v>3.4298143943798152E-4</v>
      </c>
      <c r="AS23" s="5">
        <f t="shared" si="146"/>
        <v>3.2686667086938845E-4</v>
      </c>
      <c r="AT23" s="5">
        <f t="shared" si="147"/>
        <v>1.5575452231513019E-4</v>
      </c>
      <c r="AU23" s="5">
        <f t="shared" si="148"/>
        <v>4.9478831143576892E-5</v>
      </c>
      <c r="AV23" s="5">
        <f t="shared" si="149"/>
        <v>1.1788524796641378E-5</v>
      </c>
      <c r="AW23" s="5">
        <f t="shared" si="150"/>
        <v>4.4101634121342594E-8</v>
      </c>
      <c r="AX23" s="5">
        <f t="shared" si="151"/>
        <v>1.9115298202918894E-4</v>
      </c>
      <c r="AY23" s="5">
        <f t="shared" si="152"/>
        <v>1.4172574903925861E-4</v>
      </c>
      <c r="AZ23" s="5">
        <f t="shared" si="153"/>
        <v>5.2539562102336878E-5</v>
      </c>
      <c r="BA23" s="5">
        <f t="shared" si="154"/>
        <v>1.2984728626086005E-5</v>
      </c>
      <c r="BB23" s="5">
        <f t="shared" si="155"/>
        <v>2.406803141478764E-6</v>
      </c>
      <c r="BC23" s="5">
        <f t="shared" si="156"/>
        <v>3.5689317989716952E-7</v>
      </c>
      <c r="BD23" s="5">
        <f t="shared" si="157"/>
        <v>4.2382546948259146E-5</v>
      </c>
      <c r="BE23" s="5">
        <f t="shared" si="158"/>
        <v>4.039122946898714E-5</v>
      </c>
      <c r="BF23" s="5">
        <f t="shared" si="159"/>
        <v>1.9246736398452648E-5</v>
      </c>
      <c r="BG23" s="5">
        <f t="shared" si="160"/>
        <v>6.1141468393272179E-6</v>
      </c>
      <c r="BH23" s="5">
        <f t="shared" si="161"/>
        <v>1.4567193678558044E-6</v>
      </c>
      <c r="BI23" s="5">
        <f t="shared" si="162"/>
        <v>2.7765526376134178E-7</v>
      </c>
      <c r="BJ23" s="8">
        <f t="shared" si="163"/>
        <v>0.38986259796177514</v>
      </c>
      <c r="BK23" s="8">
        <f t="shared" si="164"/>
        <v>0.33845658761996072</v>
      </c>
      <c r="BL23" s="8">
        <f t="shared" si="165"/>
        <v>0.2592692054982168</v>
      </c>
      <c r="BM23" s="8">
        <f t="shared" si="166"/>
        <v>0.24123546445462088</v>
      </c>
      <c r="BN23" s="8">
        <f t="shared" si="167"/>
        <v>0.75868982727016798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1.3072916666666701</v>
      </c>
      <c r="F24">
        <f>VLOOKUP(B24,home!$B$2:$E$405,3,FALSE)</f>
        <v>0.98</v>
      </c>
      <c r="G24">
        <f>VLOOKUP(C24,away!$B$2:$E$405,4,FALSE)</f>
        <v>0.91</v>
      </c>
      <c r="H24">
        <f>VLOOKUP(A24,away!$A$2:$E$405,3,FALSE)</f>
        <v>1.1328125</v>
      </c>
      <c r="I24">
        <f>VLOOKUP(C24,away!$B$2:$E$405,3,FALSE)</f>
        <v>0.72</v>
      </c>
      <c r="J24">
        <f>VLOOKUP(B24,home!$B$2:$E$405,4,FALSE)</f>
        <v>0.69</v>
      </c>
      <c r="K24" s="3">
        <f t="shared" si="112"/>
        <v>1.1658427083333363</v>
      </c>
      <c r="L24" s="3">
        <f t="shared" si="113"/>
        <v>0.5627812499999999</v>
      </c>
      <c r="M24" s="5">
        <f t="shared" si="114"/>
        <v>0.17752852862504714</v>
      </c>
      <c r="N24" s="5">
        <f t="shared" si="115"/>
        <v>0.20697034061865718</v>
      </c>
      <c r="O24" s="5">
        <f t="shared" si="116"/>
        <v>9.9909727250264799E-2</v>
      </c>
      <c r="P24" s="5">
        <f t="shared" si="117"/>
        <v>0.11647902700629363</v>
      </c>
      <c r="Q24" s="5">
        <f t="shared" si="118"/>
        <v>0.12064743122576423</v>
      </c>
      <c r="R24" s="5">
        <f t="shared" si="119"/>
        <v>2.8113660594531534E-2</v>
      </c>
      <c r="S24" s="5">
        <f t="shared" si="120"/>
        <v>1.9105892215481771E-2</v>
      </c>
      <c r="T24" s="5">
        <f t="shared" si="121"/>
        <v>6.7898112154524612E-2</v>
      </c>
      <c r="U24" s="5">
        <f t="shared" si="122"/>
        <v>3.2776106208692833E-2</v>
      </c>
      <c r="V24" s="5">
        <f t="shared" si="123"/>
        <v>1.3928501473865543E-3</v>
      </c>
      <c r="W24" s="5">
        <f t="shared" si="124"/>
        <v>4.6885309324568275E-2</v>
      </c>
      <c r="X24" s="5">
        <f t="shared" si="125"/>
        <v>2.6386172988317184E-2</v>
      </c>
      <c r="Y24" s="5">
        <f t="shared" si="126"/>
        <v>7.4248217085406878E-3</v>
      </c>
      <c r="Z24" s="5">
        <f t="shared" si="127"/>
        <v>5.2739470171553988E-3</v>
      </c>
      <c r="AA24" s="5">
        <f t="shared" si="128"/>
        <v>6.1485926740869699E-3</v>
      </c>
      <c r="AB24" s="5">
        <f t="shared" si="129"/>
        <v>3.5841459677980322E-3</v>
      </c>
      <c r="AC24" s="5">
        <f t="shared" si="130"/>
        <v>5.7116816375122017E-5</v>
      </c>
      <c r="AD24" s="5">
        <f t="shared" si="131"/>
        <v>1.3665224001000226E-2</v>
      </c>
      <c r="AE24" s="5">
        <f t="shared" si="132"/>
        <v>7.6905318448129076E-3</v>
      </c>
      <c r="AF24" s="5">
        <f t="shared" si="133"/>
        <v>2.1640435623943065E-3</v>
      </c>
      <c r="AG24" s="5">
        <f t="shared" si="134"/>
        <v>4.059610470329068E-4</v>
      </c>
      <c r="AH24" s="5">
        <f t="shared" si="135"/>
        <v>7.420196236871216E-4</v>
      </c>
      <c r="AI24" s="5">
        <f t="shared" si="136"/>
        <v>8.650781677158768E-4</v>
      </c>
      <c r="AJ24" s="5">
        <f t="shared" si="137"/>
        <v>5.0427253698495905E-4</v>
      </c>
      <c r="AK24" s="5">
        <f t="shared" si="138"/>
        <v>1.9596748675222231E-4</v>
      </c>
      <c r="AL24" s="5">
        <f t="shared" si="139"/>
        <v>1.499006666387186E-6</v>
      </c>
      <c r="AM24" s="5">
        <f t="shared" si="140"/>
        <v>3.1863003518615616E-3</v>
      </c>
      <c r="AN24" s="5">
        <f t="shared" si="141"/>
        <v>1.7931900948960891E-3</v>
      </c>
      <c r="AO24" s="5">
        <f t="shared" si="142"/>
        <v>5.0458688154661967E-4</v>
      </c>
      <c r="AP24" s="5">
        <f t="shared" si="143"/>
        <v>9.4657345310136156E-5</v>
      </c>
      <c r="AQ24" s="5">
        <f t="shared" si="144"/>
        <v>1.3317844778830015E-5</v>
      </c>
      <c r="AR24" s="5">
        <f t="shared" si="145"/>
        <v>8.3518946268633596E-5</v>
      </c>
      <c r="AS24" s="5">
        <f t="shared" si="146"/>
        <v>9.7369954514970179E-5</v>
      </c>
      <c r="AT24" s="5">
        <f t="shared" si="147"/>
        <v>5.6759025741013308E-5</v>
      </c>
      <c r="AU24" s="5">
        <f t="shared" si="148"/>
        <v>2.2057365430754825E-5</v>
      </c>
      <c r="AV24" s="5">
        <f t="shared" si="149"/>
        <v>6.4288546631223284E-6</v>
      </c>
      <c r="AW24" s="5">
        <f t="shared" si="150"/>
        <v>2.7319996792913042E-8</v>
      </c>
      <c r="AX24" s="5">
        <f t="shared" si="151"/>
        <v>6.1912083862962345E-4</v>
      </c>
      <c r="AY24" s="5">
        <f t="shared" si="152"/>
        <v>3.4842959946502773E-4</v>
      </c>
      <c r="AZ24" s="5">
        <f t="shared" si="153"/>
        <v>9.8044822761963782E-5</v>
      </c>
      <c r="BA24" s="5">
        <f t="shared" si="154"/>
        <v>1.8392595970002138E-5</v>
      </c>
      <c r="BB24" s="5">
        <f t="shared" si="155"/>
        <v>2.5877520376856914E-6</v>
      </c>
      <c r="BC24" s="5">
        <f t="shared" si="156"/>
        <v>2.9126766529176017E-7</v>
      </c>
      <c r="BD24" s="5">
        <f t="shared" si="157"/>
        <v>7.8338161632907353E-6</v>
      </c>
      <c r="BE24" s="5">
        <f t="shared" si="158"/>
        <v>9.1329974523963353E-6</v>
      </c>
      <c r="BF24" s="5">
        <f t="shared" si="159"/>
        <v>5.3238192425516038E-6</v>
      </c>
      <c r="BG24" s="5">
        <f t="shared" si="160"/>
        <v>2.06891194813783E-6</v>
      </c>
      <c r="BH24" s="5">
        <f t="shared" si="161"/>
        <v>6.0300647723005169E-7</v>
      </c>
      <c r="BI24" s="5">
        <f t="shared" si="162"/>
        <v>1.4060214091128549E-7</v>
      </c>
      <c r="BJ24" s="8">
        <f t="shared" si="163"/>
        <v>0.50681686787053537</v>
      </c>
      <c r="BK24" s="8">
        <f t="shared" si="164"/>
        <v>0.31491334341671562</v>
      </c>
      <c r="BL24" s="8">
        <f t="shared" si="165"/>
        <v>0.17313080781055734</v>
      </c>
      <c r="BM24" s="8">
        <f t="shared" si="166"/>
        <v>0.25013784851493714</v>
      </c>
      <c r="BN24" s="8">
        <f t="shared" si="167"/>
        <v>0.74964871532055866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1.3072916666666701</v>
      </c>
      <c r="F25">
        <f>VLOOKUP(B25,home!$B$2:$E$405,3,FALSE)</f>
        <v>1.1499999999999999</v>
      </c>
      <c r="G25">
        <f>VLOOKUP(C25,away!$B$2:$E$405,4,FALSE)</f>
        <v>1.08</v>
      </c>
      <c r="H25">
        <f>VLOOKUP(A25,away!$A$2:$E$405,3,FALSE)</f>
        <v>1.1328125</v>
      </c>
      <c r="I25">
        <f>VLOOKUP(C25,away!$B$2:$E$405,3,FALSE)</f>
        <v>0.36</v>
      </c>
      <c r="J25">
        <f>VLOOKUP(B25,home!$B$2:$E$405,4,FALSE)</f>
        <v>0.94</v>
      </c>
      <c r="K25" s="3">
        <f t="shared" si="112"/>
        <v>1.6236562500000042</v>
      </c>
      <c r="L25" s="3">
        <f t="shared" si="113"/>
        <v>0.38334374999999993</v>
      </c>
      <c r="M25" s="5">
        <f t="shared" si="114"/>
        <v>0.13439124424524834</v>
      </c>
      <c r="N25" s="5">
        <f t="shared" si="115"/>
        <v>0.2182051836640746</v>
      </c>
      <c r="O25" s="5">
        <f t="shared" si="116"/>
        <v>5.151804353613941E-2</v>
      </c>
      <c r="P25" s="5">
        <f t="shared" si="117"/>
        <v>8.3647593375225093E-2</v>
      </c>
      <c r="Q25" s="5">
        <f t="shared" si="118"/>
        <v>0.17714510511928677</v>
      </c>
      <c r="R25" s="5">
        <f t="shared" si="119"/>
        <v>9.8745600009034692E-3</v>
      </c>
      <c r="S25" s="5">
        <f t="shared" si="120"/>
        <v>1.3015951888760022E-2</v>
      </c>
      <c r="T25" s="5">
        <f t="shared" si="121"/>
        <v>6.7907468890571573E-2</v>
      </c>
      <c r="U25" s="5">
        <f t="shared" si="122"/>
        <v>1.6032891061466967E-2</v>
      </c>
      <c r="V25" s="5">
        <f t="shared" si="123"/>
        <v>9.0015210365577069E-4</v>
      </c>
      <c r="W25" s="5">
        <f t="shared" si="124"/>
        <v>9.5874252361279236E-2</v>
      </c>
      <c r="X25" s="5">
        <f t="shared" si="125"/>
        <v>3.6752795428619131E-2</v>
      </c>
      <c r="Y25" s="5">
        <f t="shared" si="126"/>
        <v>7.0444772112948561E-3</v>
      </c>
      <c r="Z25" s="5">
        <f t="shared" si="127"/>
        <v>1.2617836201154462E-3</v>
      </c>
      <c r="AA25" s="5">
        <f t="shared" si="128"/>
        <v>2.0487028609480758E-3</v>
      </c>
      <c r="AB25" s="5">
        <f t="shared" si="129"/>
        <v>1.6631946022856163E-3</v>
      </c>
      <c r="AC25" s="5">
        <f t="shared" si="130"/>
        <v>3.501695625955632E-5</v>
      </c>
      <c r="AD25" s="5">
        <f t="shared" si="131"/>
        <v>3.891670726511718E-2</v>
      </c>
      <c r="AE25" s="5">
        <f t="shared" si="132"/>
        <v>1.4918476500662262E-2</v>
      </c>
      <c r="AF25" s="5">
        <f t="shared" si="133"/>
        <v>2.8594523630253743E-3</v>
      </c>
      <c r="AG25" s="5">
        <f t="shared" si="134"/>
        <v>3.6538439726283597E-4</v>
      </c>
      <c r="AH25" s="5">
        <f t="shared" si="135"/>
        <v>1.2092421615590764E-4</v>
      </c>
      <c r="AI25" s="5">
        <f t="shared" si="136"/>
        <v>1.9633935933789095E-4</v>
      </c>
      <c r="AJ25" s="5">
        <f t="shared" si="137"/>
        <v>1.5939381395498165E-4</v>
      </c>
      <c r="AK25" s="5">
        <f t="shared" si="138"/>
        <v>8.6266920746447948E-5</v>
      </c>
      <c r="AL25" s="5">
        <f t="shared" si="139"/>
        <v>8.7180802138930126E-7</v>
      </c>
      <c r="AM25" s="5">
        <f t="shared" si="140"/>
        <v>1.2637470996085608E-2</v>
      </c>
      <c r="AN25" s="5">
        <f t="shared" si="141"/>
        <v>4.8444955221556918E-3</v>
      </c>
      <c r="AO25" s="5">
        <f t="shared" si="142"/>
        <v>9.2855354016068532E-4</v>
      </c>
      <c r="AP25" s="5">
        <f t="shared" si="143"/>
        <v>1.1865173205365755E-4</v>
      </c>
      <c r="AQ25" s="5">
        <f t="shared" si="144"/>
        <v>1.1371099977361069E-5</v>
      </c>
      <c r="AR25" s="5">
        <f t="shared" si="145"/>
        <v>9.2711084974032409E-6</v>
      </c>
      <c r="AS25" s="5">
        <f t="shared" si="146"/>
        <v>1.5053093256236922E-5</v>
      </c>
      <c r="AT25" s="5">
        <f t="shared" si="147"/>
        <v>1.2220524473660995E-5</v>
      </c>
      <c r="AU25" s="5">
        <f t="shared" si="148"/>
        <v>6.6139769799792287E-6</v>
      </c>
      <c r="AV25" s="5">
        <f t="shared" si="149"/>
        <v>2.6847062652248577E-6</v>
      </c>
      <c r="AW25" s="5">
        <f t="shared" si="150"/>
        <v>1.5073039435464516E-8</v>
      </c>
      <c r="AX25" s="5">
        <f t="shared" si="151"/>
        <v>3.4198181278313634E-3</v>
      </c>
      <c r="AY25" s="5">
        <f t="shared" si="152"/>
        <v>1.3109659054408541E-3</v>
      </c>
      <c r="AZ25" s="5">
        <f t="shared" si="153"/>
        <v>2.5127529315692118E-4</v>
      </c>
      <c r="BA25" s="5">
        <f t="shared" si="154"/>
        <v>3.2108271053707824E-5</v>
      </c>
      <c r="BB25" s="5">
        <f t="shared" si="155"/>
        <v>3.0771262579362018E-6</v>
      </c>
      <c r="BC25" s="5">
        <f t="shared" si="156"/>
        <v>2.3591942378814609E-7</v>
      </c>
      <c r="BD25" s="5">
        <f t="shared" si="157"/>
        <v>5.9233691634190369E-7</v>
      </c>
      <c r="BE25" s="5">
        <f t="shared" si="158"/>
        <v>9.6175153632426179E-7</v>
      </c>
      <c r="BF25" s="5">
        <f t="shared" si="159"/>
        <v>7.8077694644999676E-7</v>
      </c>
      <c r="BG25" s="5">
        <f t="shared" si="160"/>
        <v>4.2257112298648527E-7</v>
      </c>
      <c r="BH25" s="5">
        <f t="shared" si="161"/>
        <v>1.7152756122663184E-7</v>
      </c>
      <c r="BI25" s="5">
        <f t="shared" si="162"/>
        <v>5.5700359366575803E-8</v>
      </c>
      <c r="BJ25" s="8">
        <f t="shared" si="163"/>
        <v>0.68354732673479135</v>
      </c>
      <c r="BK25" s="8">
        <f t="shared" si="164"/>
        <v>0.23330179628261102</v>
      </c>
      <c r="BL25" s="8">
        <f t="shared" si="165"/>
        <v>8.1749144445853975E-2</v>
      </c>
      <c r="BM25" s="8">
        <f t="shared" si="166"/>
        <v>0.32376737031009262</v>
      </c>
      <c r="BN25" s="8">
        <f t="shared" si="167"/>
        <v>0.67478172994087771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1.3072916666666701</v>
      </c>
      <c r="F26">
        <f>VLOOKUP(B26,home!$B$2:$E$405,3,FALSE)</f>
        <v>1.1000000000000001</v>
      </c>
      <c r="G26">
        <f>VLOOKUP(C26,away!$B$2:$E$405,4,FALSE)</f>
        <v>0.82</v>
      </c>
      <c r="H26">
        <f>VLOOKUP(A26,away!$A$2:$E$405,3,FALSE)</f>
        <v>1.1328125</v>
      </c>
      <c r="I26">
        <f>VLOOKUP(C26,away!$B$2:$E$405,3,FALSE)</f>
        <v>0.61</v>
      </c>
      <c r="J26">
        <f>VLOOKUP(B26,home!$B$2:$E$405,4,FALSE)</f>
        <v>1.05</v>
      </c>
      <c r="K26" s="3">
        <f t="shared" si="112"/>
        <v>1.1791770833333366</v>
      </c>
      <c r="L26" s="3">
        <f t="shared" si="113"/>
        <v>0.72556640625000002</v>
      </c>
      <c r="M26" s="5">
        <f t="shared" si="114"/>
        <v>0.14886082207671292</v>
      </c>
      <c r="N26" s="5">
        <f t="shared" si="115"/>
        <v>0.17553326999902108</v>
      </c>
      <c r="O26" s="5">
        <f t="shared" si="116"/>
        <v>0.10800841170562123</v>
      </c>
      <c r="P26" s="5">
        <f t="shared" si="117"/>
        <v>0.12736104389050062</v>
      </c>
      <c r="Q26" s="5">
        <f t="shared" si="118"/>
        <v>0.1034924046727044</v>
      </c>
      <c r="R26" s="5">
        <f t="shared" si="119"/>
        <v>3.9183637563009022E-2</v>
      </c>
      <c r="S26" s="5">
        <f t="shared" si="120"/>
        <v>2.7241612794061603E-2</v>
      </c>
      <c r="T26" s="5">
        <f t="shared" si="121"/>
        <v>7.5090612132544823E-2</v>
      </c>
      <c r="U26" s="5">
        <f t="shared" si="122"/>
        <v>4.6204447455939539E-2</v>
      </c>
      <c r="V26" s="5">
        <f t="shared" si="123"/>
        <v>2.5896823879665003E-3</v>
      </c>
      <c r="W26" s="5">
        <f t="shared" si="124"/>
        <v>4.067862396303764E-2</v>
      </c>
      <c r="X26" s="5">
        <f t="shared" si="125"/>
        <v>2.9515043000056345E-2</v>
      </c>
      <c r="Y26" s="5">
        <f t="shared" si="126"/>
        <v>1.0707561839932553E-2</v>
      </c>
      <c r="Z26" s="5">
        <f t="shared" si="127"/>
        <v>9.4767770301316546E-3</v>
      </c>
      <c r="AA26" s="5">
        <f t="shared" si="128"/>
        <v>1.1174798297791003E-2</v>
      </c>
      <c r="AB26" s="5">
        <f t="shared" si="129"/>
        <v>6.5885330318137666E-3</v>
      </c>
      <c r="AC26" s="5">
        <f t="shared" si="130"/>
        <v>1.3847861700402961E-4</v>
      </c>
      <c r="AD26" s="5">
        <f t="shared" si="131"/>
        <v>1.1991825289687074E-2</v>
      </c>
      <c r="AE26" s="5">
        <f t="shared" si="132"/>
        <v>8.7008655798161139E-3</v>
      </c>
      <c r="AF26" s="5">
        <f t="shared" si="133"/>
        <v>3.1565278850057507E-3</v>
      </c>
      <c r="AG26" s="5">
        <f t="shared" si="134"/>
        <v>7.6342353125051195E-4</v>
      </c>
      <c r="AH26" s="5">
        <f t="shared" si="135"/>
        <v>1.7190077631462927E-3</v>
      </c>
      <c r="AI26" s="5">
        <f t="shared" si="136"/>
        <v>2.0270145603742081E-3</v>
      </c>
      <c r="AJ26" s="5">
        <f t="shared" si="137"/>
        <v>1.1951045585881326E-3</v>
      </c>
      <c r="AK26" s="5">
        <f t="shared" si="138"/>
        <v>4.6974663589144285E-4</v>
      </c>
      <c r="AL26" s="5">
        <f t="shared" si="139"/>
        <v>4.739133096835171E-6</v>
      </c>
      <c r="AM26" s="5">
        <f t="shared" si="140"/>
        <v>2.8280971137872287E-3</v>
      </c>
      <c r="AN26" s="5">
        <f t="shared" si="141"/>
        <v>2.0519722593765966E-3</v>
      </c>
      <c r="AO26" s="5">
        <f t="shared" si="142"/>
        <v>7.4442106898028513E-4</v>
      </c>
      <c r="AP26" s="5">
        <f t="shared" si="143"/>
        <v>1.8004230658560296E-4</v>
      </c>
      <c r="AQ26" s="5">
        <f t="shared" si="144"/>
        <v>3.2658162340569154E-5</v>
      </c>
      <c r="AR26" s="5">
        <f t="shared" si="145"/>
        <v>2.4945085700438143E-4</v>
      </c>
      <c r="AS26" s="5">
        <f t="shared" si="146"/>
        <v>2.9414673399742768E-4</v>
      </c>
      <c r="AT26" s="5">
        <f t="shared" si="147"/>
        <v>1.7342554393355686E-4</v>
      </c>
      <c r="AU26" s="5">
        <f t="shared" si="148"/>
        <v>6.8166475690356311E-5</v>
      </c>
      <c r="AV26" s="5">
        <f t="shared" si="149"/>
        <v>2.0095086496416786E-5</v>
      </c>
      <c r="AW26" s="5">
        <f t="shared" si="150"/>
        <v>1.1262961565346948E-7</v>
      </c>
      <c r="AX26" s="5">
        <f t="shared" si="151"/>
        <v>5.5580455100317529E-4</v>
      </c>
      <c r="AY26" s="5">
        <f t="shared" si="152"/>
        <v>4.0327311064876863E-4</v>
      </c>
      <c r="AZ26" s="5">
        <f t="shared" si="153"/>
        <v>1.4630071081534284E-4</v>
      </c>
      <c r="BA26" s="5">
        <f t="shared" si="154"/>
        <v>3.5383626992702938E-5</v>
      </c>
      <c r="BB26" s="5">
        <f t="shared" si="155"/>
        <v>6.4182927692964907E-6</v>
      </c>
      <c r="BC26" s="5">
        <f t="shared" si="156"/>
        <v>9.3137952377576331E-7</v>
      </c>
      <c r="BD26" s="5">
        <f t="shared" si="157"/>
        <v>3.0165526975441942E-5</v>
      </c>
      <c r="BE26" s="5">
        <f t="shared" si="158"/>
        <v>3.5570498116114714E-5</v>
      </c>
      <c r="BF26" s="5">
        <f t="shared" si="159"/>
        <v>2.0971958110637052E-5</v>
      </c>
      <c r="BG26" s="5">
        <f t="shared" si="160"/>
        <v>8.2432174655633017E-6</v>
      </c>
      <c r="BH26" s="5">
        <f t="shared" si="161"/>
        <v>2.430053282081338E-6</v>
      </c>
      <c r="BI26" s="5">
        <f t="shared" si="162"/>
        <v>5.730926283018546E-7</v>
      </c>
      <c r="BJ26" s="8">
        <f t="shared" si="163"/>
        <v>0.46661546047587948</v>
      </c>
      <c r="BK26" s="8">
        <f t="shared" si="164"/>
        <v>0.30659965200999129</v>
      </c>
      <c r="BL26" s="8">
        <f t="shared" si="165"/>
        <v>0.21747394061587488</v>
      </c>
      <c r="BM26" s="8">
        <f t="shared" si="166"/>
        <v>0.29732307974327504</v>
      </c>
      <c r="BN26" s="8">
        <f t="shared" si="167"/>
        <v>0.70243958990756927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1.3072916666666701</v>
      </c>
      <c r="F27">
        <f>VLOOKUP(B27,home!$B$2:$E$405,3,FALSE)</f>
        <v>1.58</v>
      </c>
      <c r="G27">
        <f>VLOOKUP(C27,away!$B$2:$E$405,4,FALSE)</f>
        <v>1.02</v>
      </c>
      <c r="H27">
        <f>VLOOKUP(A27,away!$A$2:$E$405,3,FALSE)</f>
        <v>1.1328125</v>
      </c>
      <c r="I27">
        <f>VLOOKUP(C27,away!$B$2:$E$405,3,FALSE)</f>
        <v>0.97</v>
      </c>
      <c r="J27">
        <f>VLOOKUP(B27,home!$B$2:$E$405,4,FALSE)</f>
        <v>0.88</v>
      </c>
      <c r="K27" s="3">
        <f t="shared" si="112"/>
        <v>2.1068312500000057</v>
      </c>
      <c r="L27" s="3">
        <f t="shared" si="113"/>
        <v>0.96696875000000004</v>
      </c>
      <c r="M27" s="5">
        <f t="shared" si="114"/>
        <v>4.6245089205576906E-2</v>
      </c>
      <c r="N27" s="5">
        <f t="shared" si="115"/>
        <v>9.7430599097347359E-2</v>
      </c>
      <c r="O27" s="5">
        <f t="shared" si="116"/>
        <v>4.4717556102755192E-2</v>
      </c>
      <c r="P27" s="5">
        <f t="shared" si="117"/>
        <v>9.4212344620913102E-2</v>
      </c>
      <c r="Q27" s="5">
        <f t="shared" si="118"/>
        <v>0.10263491544225692</v>
      </c>
      <c r="R27" s="5">
        <f t="shared" si="119"/>
        <v>2.1620239663868026E-2</v>
      </c>
      <c r="S27" s="5">
        <f t="shared" si="120"/>
        <v>4.7983288774255964E-2</v>
      </c>
      <c r="T27" s="5">
        <f t="shared" si="121"/>
        <v>9.9244755891554862E-2</v>
      </c>
      <c r="U27" s="5">
        <f t="shared" si="122"/>
        <v>4.5550196556326777E-2</v>
      </c>
      <c r="V27" s="5">
        <f t="shared" si="123"/>
        <v>1.0861497141768905E-2</v>
      </c>
      <c r="W27" s="5">
        <f t="shared" si="124"/>
        <v>7.2078149064951663E-2</v>
      </c>
      <c r="X27" s="5">
        <f t="shared" si="125"/>
        <v>6.969731770364998E-2</v>
      </c>
      <c r="Y27" s="5">
        <f t="shared" si="126"/>
        <v>3.3697564089125644E-2</v>
      </c>
      <c r="Z27" s="5">
        <f t="shared" si="127"/>
        <v>6.968698707490297E-3</v>
      </c>
      <c r="AA27" s="5">
        <f t="shared" si="128"/>
        <v>1.4681872208775206E-2</v>
      </c>
      <c r="AB27" s="5">
        <f t="shared" si="129"/>
        <v>1.546611358897711E-2</v>
      </c>
      <c r="AC27" s="5">
        <f t="shared" si="130"/>
        <v>1.3829672639273333E-3</v>
      </c>
      <c r="AD27" s="5">
        <f t="shared" si="131"/>
        <v>3.7964124223049706E-2</v>
      </c>
      <c r="AE27" s="5">
        <f t="shared" si="132"/>
        <v>3.6710121744807089E-2</v>
      </c>
      <c r="AF27" s="5">
        <f t="shared" si="133"/>
        <v>1.7748770267961966E-2</v>
      </c>
      <c r="AG27" s="5">
        <f t="shared" si="134"/>
        <v>5.7208354000161162E-3</v>
      </c>
      <c r="AH27" s="5">
        <f t="shared" si="135"/>
        <v>1.6846284695771266E-3</v>
      </c>
      <c r="AI27" s="5">
        <f t="shared" si="136"/>
        <v>3.5492279043447743E-3</v>
      </c>
      <c r="AJ27" s="5">
        <f t="shared" si="137"/>
        <v>3.7388121311228021E-3</v>
      </c>
      <c r="AK27" s="5">
        <f t="shared" si="138"/>
        <v>2.6256820785762122E-3</v>
      </c>
      <c r="AL27" s="5">
        <f t="shared" si="139"/>
        <v>1.1269744805928552E-4</v>
      </c>
      <c r="AM27" s="5">
        <f t="shared" si="140"/>
        <v>1.5996800658400655E-2</v>
      </c>
      <c r="AN27" s="5">
        <f t="shared" si="141"/>
        <v>1.5468406336652859E-2</v>
      </c>
      <c r="AO27" s="5">
        <f t="shared" si="142"/>
        <v>7.4787327699226457E-3</v>
      </c>
      <c r="AP27" s="5">
        <f t="shared" si="143"/>
        <v>2.4105669593720465E-3</v>
      </c>
      <c r="AQ27" s="5">
        <f t="shared" si="144"/>
        <v>5.827357298738221E-4</v>
      </c>
      <c r="AR27" s="5">
        <f t="shared" si="145"/>
        <v>3.2579661708828157E-4</v>
      </c>
      <c r="AS27" s="5">
        <f t="shared" si="146"/>
        <v>6.8639849402587745E-4</v>
      </c>
      <c r="AT27" s="5">
        <f t="shared" si="147"/>
        <v>7.2306289858333069E-4</v>
      </c>
      <c r="AU27" s="5">
        <f t="shared" si="148"/>
        <v>5.0779050348364848E-4</v>
      </c>
      <c r="AV27" s="5">
        <f t="shared" si="149"/>
        <v>2.6745722529814681E-4</v>
      </c>
      <c r="AW27" s="5">
        <f t="shared" si="150"/>
        <v>6.3775485239212892E-6</v>
      </c>
      <c r="AX27" s="5">
        <f t="shared" si="151"/>
        <v>5.6170932545232003E-3</v>
      </c>
      <c r="AY27" s="5">
        <f t="shared" si="152"/>
        <v>5.431553642959731E-3</v>
      </c>
      <c r="AZ27" s="5">
        <f t="shared" si="153"/>
        <v>2.6260713183453585E-3</v>
      </c>
      <c r="BA27" s="5">
        <f t="shared" si="154"/>
        <v>8.4644296670375457E-4</v>
      </c>
      <c r="BB27" s="5">
        <f t="shared" si="155"/>
        <v>2.0462097436495526E-4</v>
      </c>
      <c r="BC27" s="5">
        <f t="shared" si="156"/>
        <v>3.9572417561092582E-5</v>
      </c>
      <c r="BD27" s="5">
        <f t="shared" si="157"/>
        <v>5.2505857930014038E-5</v>
      </c>
      <c r="BE27" s="5">
        <f t="shared" si="158"/>
        <v>1.1062098229501419E-4</v>
      </c>
      <c r="BF27" s="5">
        <f t="shared" si="159"/>
        <v>1.1652987120241665E-4</v>
      </c>
      <c r="BG27" s="5">
        <f t="shared" si="160"/>
        <v>8.1836258069242361E-5</v>
      </c>
      <c r="BH27" s="5">
        <f t="shared" si="161"/>
        <v>4.3103796470836228E-5</v>
      </c>
      <c r="BI27" s="5">
        <f t="shared" si="162"/>
        <v>1.8162485079679539E-5</v>
      </c>
      <c r="BJ27" s="8">
        <f t="shared" si="163"/>
        <v>0.62962974995340126</v>
      </c>
      <c r="BK27" s="8">
        <f t="shared" si="164"/>
        <v>0.20622943809746119</v>
      </c>
      <c r="BL27" s="8">
        <f t="shared" si="165"/>
        <v>0.15656759369384973</v>
      </c>
      <c r="BM27" s="8">
        <f t="shared" si="166"/>
        <v>0.58710956022504934</v>
      </c>
      <c r="BN27" s="8">
        <f t="shared" si="167"/>
        <v>0.4068607441327175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1.3072916666666701</v>
      </c>
      <c r="F28">
        <f>VLOOKUP(B28,home!$B$2:$E$405,3,FALSE)</f>
        <v>0.56999999999999995</v>
      </c>
      <c r="G28">
        <f>VLOOKUP(C28,away!$B$2:$E$405,4,FALSE)</f>
        <v>1.05</v>
      </c>
      <c r="H28">
        <f>VLOOKUP(A28,away!$A$2:$E$405,3,FALSE)</f>
        <v>1.1328125</v>
      </c>
      <c r="I28">
        <f>VLOOKUP(C28,away!$B$2:$E$405,3,FALSE)</f>
        <v>0.67</v>
      </c>
      <c r="J28">
        <f>VLOOKUP(B28,home!$B$2:$E$405,4,FALSE)</f>
        <v>1.32</v>
      </c>
      <c r="K28" s="3">
        <f t="shared" si="112"/>
        <v>0.78241406250000201</v>
      </c>
      <c r="L28" s="3">
        <f t="shared" si="113"/>
        <v>1.001859375</v>
      </c>
      <c r="M28" s="5">
        <f t="shared" si="114"/>
        <v>0.16791902035249934</v>
      </c>
      <c r="N28" s="5">
        <f t="shared" si="115"/>
        <v>0.13138220288501953</v>
      </c>
      <c r="O28" s="5">
        <f t="shared" si="116"/>
        <v>0.16823124478096724</v>
      </c>
      <c r="P28" s="5">
        <f t="shared" si="117"/>
        <v>0.13162649166850884</v>
      </c>
      <c r="Q28" s="5">
        <f t="shared" si="118"/>
        <v>5.1397641549733808E-2</v>
      </c>
      <c r="R28" s="5">
        <f t="shared" si="119"/>
        <v>8.4272024875865909E-2</v>
      </c>
      <c r="S28" s="5">
        <f t="shared" si="120"/>
        <v>2.5794477112524063E-2</v>
      </c>
      <c r="T28" s="5">
        <f t="shared" si="121"/>
        <v>5.149320903949034E-2</v>
      </c>
      <c r="U28" s="5">
        <f t="shared" si="122"/>
        <v>6.5935617338227476E-2</v>
      </c>
      <c r="V28" s="5">
        <f t="shared" si="123"/>
        <v>2.2466097180638593E-3</v>
      </c>
      <c r="W28" s="5">
        <f t="shared" si="124"/>
        <v>1.3404745842615374E-2</v>
      </c>
      <c r="X28" s="5">
        <f t="shared" si="125"/>
        <v>1.3429670291916487E-2</v>
      </c>
      <c r="Y28" s="5">
        <f t="shared" si="126"/>
        <v>6.7273205425577576E-3</v>
      </c>
      <c r="Z28" s="5">
        <f t="shared" si="127"/>
        <v>2.8142906057373167E-2</v>
      </c>
      <c r="AA28" s="5">
        <f t="shared" si="128"/>
        <v>2.2019405458905256E-2</v>
      </c>
      <c r="AB28" s="5">
        <f t="shared" si="129"/>
        <v>8.6141462394683909E-3</v>
      </c>
      <c r="AC28" s="5">
        <f t="shared" si="130"/>
        <v>1.1006546292237898E-4</v>
      </c>
      <c r="AD28" s="5">
        <f t="shared" si="131"/>
        <v>2.622015412875176E-3</v>
      </c>
      <c r="AE28" s="5">
        <f t="shared" si="132"/>
        <v>2.6268907227834908E-3</v>
      </c>
      <c r="AF28" s="5">
        <f t="shared" si="133"/>
        <v>1.3158875488605828E-3</v>
      </c>
      <c r="AG28" s="5">
        <f t="shared" si="134"/>
        <v>4.3944475909058199E-4</v>
      </c>
      <c r="AH28" s="5">
        <f t="shared" si="135"/>
        <v>7.0488085683308964E-3</v>
      </c>
      <c r="AI28" s="5">
        <f t="shared" si="136"/>
        <v>5.5150869477326005E-3</v>
      </c>
      <c r="AJ28" s="5">
        <f t="shared" si="137"/>
        <v>2.1575407919080998E-3</v>
      </c>
      <c r="AK28" s="5">
        <f t="shared" si="138"/>
        <v>5.6269675200209591E-4</v>
      </c>
      <c r="AL28" s="5">
        <f t="shared" si="139"/>
        <v>3.4510755739118904E-6</v>
      </c>
      <c r="AM28" s="5">
        <f t="shared" si="140"/>
        <v>4.1030034622505752E-4</v>
      </c>
      <c r="AN28" s="5">
        <f t="shared" si="141"/>
        <v>4.1106324843131971E-4</v>
      </c>
      <c r="AO28" s="5">
        <f t="shared" si="142"/>
        <v>2.0591378457943579E-4</v>
      </c>
      <c r="AP28" s="5">
        <f t="shared" si="143"/>
        <v>6.8765551840879426E-5</v>
      </c>
      <c r="AQ28" s="5">
        <f t="shared" si="144"/>
        <v>1.7223353197208382E-5</v>
      </c>
      <c r="AR28" s="5">
        <f t="shared" si="145"/>
        <v>1.4123829893525281E-3</v>
      </c>
      <c r="AS28" s="5">
        <f t="shared" si="146"/>
        <v>1.1050683125052086E-3</v>
      </c>
      <c r="AT28" s="5">
        <f t="shared" si="147"/>
        <v>4.3231049386361102E-4</v>
      </c>
      <c r="AU28" s="5">
        <f t="shared" si="148"/>
        <v>1.1274860325507003E-4</v>
      </c>
      <c r="AV28" s="5">
        <f t="shared" si="149"/>
        <v>2.2054023178500066E-5</v>
      </c>
      <c r="AW28" s="5">
        <f t="shared" si="150"/>
        <v>7.514418579121743E-8</v>
      </c>
      <c r="AX28" s="5">
        <f t="shared" si="151"/>
        <v>5.3504126789184086E-5</v>
      </c>
      <c r="AY28" s="5">
        <f t="shared" si="152"/>
        <v>5.3603611024932719E-5</v>
      </c>
      <c r="AZ28" s="5">
        <f t="shared" si="153"/>
        <v>2.6851640119591096E-5</v>
      </c>
      <c r="BA28" s="5">
        <f t="shared" si="154"/>
        <v>8.967189129312823E-6</v>
      </c>
      <c r="BB28" s="5">
        <f t="shared" si="155"/>
        <v>2.2459656241500341E-6</v>
      </c>
      <c r="BC28" s="5">
        <f t="shared" si="156"/>
        <v>4.5002834329648783E-7</v>
      </c>
      <c r="BD28" s="5">
        <f t="shared" si="157"/>
        <v>2.3583485649555916E-4</v>
      </c>
      <c r="BE28" s="5">
        <f t="shared" si="158"/>
        <v>1.8452050814979544E-4</v>
      </c>
      <c r="BF28" s="5">
        <f t="shared" si="159"/>
        <v>7.2185720198023086E-5</v>
      </c>
      <c r="BG28" s="5">
        <f t="shared" si="160"/>
        <v>1.8826374198207897E-5</v>
      </c>
      <c r="BH28" s="5">
        <f t="shared" si="161"/>
        <v>3.6825049796412635E-6</v>
      </c>
      <c r="BI28" s="5">
        <f t="shared" si="162"/>
        <v>5.7624873625952196E-7</v>
      </c>
      <c r="BJ28" s="8">
        <f t="shared" si="163"/>
        <v>0.27609791744024748</v>
      </c>
      <c r="BK28" s="8">
        <f t="shared" si="164"/>
        <v>0.32775371900111733</v>
      </c>
      <c r="BL28" s="8">
        <f t="shared" si="165"/>
        <v>0.36795676238832037</v>
      </c>
      <c r="BM28" s="8">
        <f t="shared" si="166"/>
        <v>0.26506915030762462</v>
      </c>
      <c r="BN28" s="8">
        <f t="shared" si="167"/>
        <v>0.7348286261125947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1.3072916666666701</v>
      </c>
      <c r="F29">
        <f>VLOOKUP(B29,home!$B$2:$E$405,3,FALSE)</f>
        <v>0.94</v>
      </c>
      <c r="G29">
        <f>VLOOKUP(C29,away!$B$2:$E$405,4,FALSE)</f>
        <v>1.1000000000000001</v>
      </c>
      <c r="H29">
        <f>VLOOKUP(A29,away!$A$2:$E$405,3,FALSE)</f>
        <v>1.1328125</v>
      </c>
      <c r="I29">
        <f>VLOOKUP(C29,away!$B$2:$E$405,3,FALSE)</f>
        <v>1.1000000000000001</v>
      </c>
      <c r="J29">
        <f>VLOOKUP(B29,home!$B$2:$E$405,4,FALSE)</f>
        <v>1.51</v>
      </c>
      <c r="K29" s="3">
        <f t="shared" si="112"/>
        <v>1.3517395833333368</v>
      </c>
      <c r="L29" s="3">
        <f t="shared" si="113"/>
        <v>1.8816015625</v>
      </c>
      <c r="M29" s="5">
        <f t="shared" si="114"/>
        <v>3.9425551965679428E-2</v>
      </c>
      <c r="N29" s="5">
        <f t="shared" si="115"/>
        <v>5.3293079186774339E-2</v>
      </c>
      <c r="O29" s="5">
        <f t="shared" si="116"/>
        <v>7.4183180181047359E-2</v>
      </c>
      <c r="P29" s="5">
        <f t="shared" si="117"/>
        <v>0.10027634106827082</v>
      </c>
      <c r="Q29" s="5">
        <f t="shared" si="118"/>
        <v>3.601918232724044E-2</v>
      </c>
      <c r="R29" s="5">
        <f t="shared" si="119"/>
        <v>6.9791593869938898E-2</v>
      </c>
      <c r="S29" s="5">
        <f t="shared" si="120"/>
        <v>6.3761596710133053E-2</v>
      </c>
      <c r="T29" s="5">
        <f t="shared" si="121"/>
        <v>6.7773749746907988E-2</v>
      </c>
      <c r="U29" s="5">
        <f t="shared" si="122"/>
        <v>9.4340060017920682E-2</v>
      </c>
      <c r="V29" s="5">
        <f t="shared" si="123"/>
        <v>1.8019277403110219E-2</v>
      </c>
      <c r="W29" s="5">
        <f t="shared" si="124"/>
        <v>1.6229518170343828E-2</v>
      </c>
      <c r="X29" s="5">
        <f t="shared" si="125"/>
        <v>3.0537486747941087E-2</v>
      </c>
      <c r="Y29" s="5">
        <f t="shared" si="126"/>
        <v>2.8729691389874506E-2</v>
      </c>
      <c r="Z29" s="5">
        <f t="shared" si="127"/>
        <v>4.3773324025014139E-2</v>
      </c>
      <c r="AA29" s="5">
        <f t="shared" si="128"/>
        <v>5.9170134778687766E-2</v>
      </c>
      <c r="AB29" s="5">
        <f t="shared" si="129"/>
        <v>3.9991306665760396E-2</v>
      </c>
      <c r="AC29" s="5">
        <f t="shared" si="130"/>
        <v>2.8644291528419938E-3</v>
      </c>
      <c r="AD29" s="5">
        <f t="shared" si="131"/>
        <v>5.4845205323203489E-3</v>
      </c>
      <c r="AE29" s="5">
        <f t="shared" si="132"/>
        <v>1.0319682403177301E-2</v>
      </c>
      <c r="AF29" s="5">
        <f t="shared" si="133"/>
        <v>9.7087652671610861E-3</v>
      </c>
      <c r="AG29" s="5">
        <f t="shared" si="134"/>
        <v>6.0893426322120078E-3</v>
      </c>
      <c r="AH29" s="5">
        <f t="shared" si="135"/>
        <v>2.0590988720321349E-2</v>
      </c>
      <c r="AI29" s="5">
        <f t="shared" si="136"/>
        <v>2.7833654513228619E-2</v>
      </c>
      <c r="AJ29" s="5">
        <f t="shared" si="137"/>
        <v>1.8811926277177853E-2</v>
      </c>
      <c r="AK29" s="5">
        <f t="shared" si="138"/>
        <v>8.4762751292032819E-3</v>
      </c>
      <c r="AL29" s="5">
        <f t="shared" si="139"/>
        <v>2.9141961025309047E-4</v>
      </c>
      <c r="AM29" s="5">
        <f t="shared" si="140"/>
        <v>1.482728699828366E-3</v>
      </c>
      <c r="AN29" s="5">
        <f t="shared" si="141"/>
        <v>2.7899046383606471E-3</v>
      </c>
      <c r="AO29" s="5">
        <f t="shared" si="142"/>
        <v>2.6247444633826964E-3</v>
      </c>
      <c r="AP29" s="5">
        <f t="shared" si="143"/>
        <v>1.6462410944880349E-3</v>
      </c>
      <c r="AQ29" s="5">
        <f t="shared" si="144"/>
        <v>7.7439245391009901E-4</v>
      </c>
      <c r="AR29" s="5">
        <f t="shared" si="145"/>
        <v>7.7488073099153077E-3</v>
      </c>
      <c r="AS29" s="5">
        <f t="shared" si="146"/>
        <v>1.0474369564435234E-2</v>
      </c>
      <c r="AT29" s="5">
        <f t="shared" si="147"/>
        <v>7.0793099753545348E-3</v>
      </c>
      <c r="AU29" s="5">
        <f t="shared" si="148"/>
        <v>3.1897945054577583E-3</v>
      </c>
      <c r="AV29" s="5">
        <f t="shared" si="149"/>
        <v>1.0779428739316099E-3</v>
      </c>
      <c r="AW29" s="5">
        <f t="shared" si="150"/>
        <v>2.0589081315392214E-5</v>
      </c>
      <c r="AX29" s="5">
        <f t="shared" si="151"/>
        <v>3.3404384581706256E-4</v>
      </c>
      <c r="AY29" s="5">
        <f t="shared" si="152"/>
        <v>6.2853742223289402E-4</v>
      </c>
      <c r="AZ29" s="5">
        <f t="shared" si="153"/>
        <v>5.9132849788156802E-4</v>
      </c>
      <c r="BA29" s="5">
        <f t="shared" si="154"/>
        <v>3.70881541854912E-4</v>
      </c>
      <c r="BB29" s="5">
        <f t="shared" si="155"/>
        <v>1.7446282216415288E-4</v>
      </c>
      <c r="BC29" s="5">
        <f t="shared" si="156"/>
        <v>6.5653903756445972E-5</v>
      </c>
      <c r="BD29" s="5">
        <f t="shared" si="157"/>
        <v>2.4300279903080096E-3</v>
      </c>
      <c r="BE29" s="5">
        <f t="shared" si="158"/>
        <v>3.2847650231072954E-3</v>
      </c>
      <c r="BF29" s="5">
        <f t="shared" si="159"/>
        <v>2.2200734518414869E-3</v>
      </c>
      <c r="BG29" s="5">
        <f t="shared" si="160"/>
        <v>1.0003203875872048E-3</v>
      </c>
      <c r="BH29" s="5">
        <f t="shared" si="161"/>
        <v>3.3804316597924278E-4</v>
      </c>
      <c r="BI29" s="5">
        <f t="shared" si="162"/>
        <v>9.1389265665892621E-5</v>
      </c>
      <c r="BJ29" s="8">
        <f t="shared" si="163"/>
        <v>0.27566793778762977</v>
      </c>
      <c r="BK29" s="8">
        <f t="shared" si="164"/>
        <v>0.22526715333252148</v>
      </c>
      <c r="BL29" s="8">
        <f t="shared" si="165"/>
        <v>0.45212396366686974</v>
      </c>
      <c r="BM29" s="8">
        <f t="shared" si="166"/>
        <v>0.6232355018721667</v>
      </c>
      <c r="BN29" s="8">
        <f t="shared" si="167"/>
        <v>0.37298892859895127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1.3072916666666701</v>
      </c>
      <c r="F30">
        <f>VLOOKUP(B30,home!$B$2:$E$405,3,FALSE)</f>
        <v>1.26</v>
      </c>
      <c r="G30">
        <f>VLOOKUP(C30,away!$B$2:$E$405,4,FALSE)</f>
        <v>1.35</v>
      </c>
      <c r="H30">
        <f>VLOOKUP(A30,away!$A$2:$E$405,3,FALSE)</f>
        <v>1.1328125</v>
      </c>
      <c r="I30">
        <f>VLOOKUP(C30,away!$B$2:$E$405,3,FALSE)</f>
        <v>0.99</v>
      </c>
      <c r="J30">
        <f>VLOOKUP(B30,home!$B$2:$E$405,4,FALSE)</f>
        <v>0.62</v>
      </c>
      <c r="K30" s="3">
        <f t="shared" si="112"/>
        <v>2.2237031250000059</v>
      </c>
      <c r="L30" s="3">
        <f t="shared" si="113"/>
        <v>0.69532031250000004</v>
      </c>
      <c r="M30" s="5">
        <f t="shared" si="114"/>
        <v>5.3986382642819783E-2</v>
      </c>
      <c r="N30" s="5">
        <f t="shared" si="115"/>
        <v>0.12004968779028444</v>
      </c>
      <c r="O30" s="5">
        <f t="shared" si="116"/>
        <v>3.7537828449950038E-2</v>
      </c>
      <c r="P30" s="5">
        <f t="shared" si="117"/>
        <v>8.3472986429868029E-2</v>
      </c>
      <c r="Q30" s="5">
        <f t="shared" si="118"/>
        <v>0.1334774329472653</v>
      </c>
      <c r="R30" s="5">
        <f t="shared" si="119"/>
        <v>1.3050407304195323E-2</v>
      </c>
      <c r="S30" s="5">
        <f t="shared" si="120"/>
        <v>3.2266189742792682E-2</v>
      </c>
      <c r="T30" s="5">
        <f t="shared" si="121"/>
        <v>9.2809570388590321E-2</v>
      </c>
      <c r="U30" s="5">
        <f t="shared" si="122"/>
        <v>2.9020231504862045E-2</v>
      </c>
      <c r="V30" s="5">
        <f t="shared" si="123"/>
        <v>5.5432810330939943E-3</v>
      </c>
      <c r="W30" s="5">
        <f t="shared" si="124"/>
        <v>9.8938061587270837E-2</v>
      </c>
      <c r="X30" s="5">
        <f t="shared" si="125"/>
        <v>6.8793643901005425E-2</v>
      </c>
      <c r="Y30" s="5">
        <f t="shared" si="126"/>
        <v>2.3916808987630402E-2</v>
      </c>
      <c r="Z30" s="5">
        <f t="shared" si="127"/>
        <v>3.0247377616684588E-3</v>
      </c>
      <c r="AA30" s="5">
        <f t="shared" si="128"/>
        <v>6.7261188129276754E-3</v>
      </c>
      <c r="AB30" s="5">
        <f t="shared" si="129"/>
        <v>7.4784457117143014E-3</v>
      </c>
      <c r="AC30" s="5">
        <f t="shared" si="130"/>
        <v>5.356839537594267E-4</v>
      </c>
      <c r="AD30" s="5">
        <f t="shared" si="131"/>
        <v>5.5002219183264318E-2</v>
      </c>
      <c r="AE30" s="5">
        <f t="shared" si="132"/>
        <v>3.8244160230700847E-2</v>
      </c>
      <c r="AF30" s="5">
        <f t="shared" si="133"/>
        <v>1.3295970721455493E-2</v>
      </c>
      <c r="AG30" s="5">
        <f t="shared" si="134"/>
        <v>3.0816528390110952E-3</v>
      </c>
      <c r="AH30" s="5">
        <f t="shared" si="135"/>
        <v>5.257904014184659E-4</v>
      </c>
      <c r="AI30" s="5">
        <f t="shared" si="136"/>
        <v>1.1692017587292501E-3</v>
      </c>
      <c r="AJ30" s="5">
        <f t="shared" si="137"/>
        <v>1.2999788023208684E-3</v>
      </c>
      <c r="AK30" s="5">
        <f t="shared" si="138"/>
        <v>9.6358897505155981E-4</v>
      </c>
      <c r="AL30" s="5">
        <f t="shared" si="139"/>
        <v>3.3130680155919517E-5</v>
      </c>
      <c r="AM30" s="5">
        <f t="shared" si="140"/>
        <v>2.4461721335952032E-2</v>
      </c>
      <c r="AN30" s="5">
        <f t="shared" si="141"/>
        <v>1.7008731723602087E-2</v>
      </c>
      <c r="AO30" s="5">
        <f t="shared" si="142"/>
        <v>5.9132583286418327E-3</v>
      </c>
      <c r="AP30" s="5">
        <f t="shared" si="143"/>
        <v>1.3705362096548225E-3</v>
      </c>
      <c r="AQ30" s="5">
        <f t="shared" si="144"/>
        <v>2.382404163974392E-4</v>
      </c>
      <c r="AR30" s="5">
        <f t="shared" si="145"/>
        <v>7.3118549244757653E-5</v>
      </c>
      <c r="AS30" s="5">
        <f t="shared" si="146"/>
        <v>1.6259394645103443E-4</v>
      </c>
      <c r="AT30" s="5">
        <f t="shared" si="147"/>
        <v>1.8078033341462446E-4</v>
      </c>
      <c r="AU30" s="5">
        <f t="shared" si="148"/>
        <v>1.3400059745088109E-4</v>
      </c>
      <c r="AV30" s="5">
        <f t="shared" si="149"/>
        <v>7.4494386825848055E-5</v>
      </c>
      <c r="AW30" s="5">
        <f t="shared" si="150"/>
        <v>1.4229497841686961E-6</v>
      </c>
      <c r="AX30" s="5">
        <f t="shared" si="151"/>
        <v>9.0659343629393065E-3</v>
      </c>
      <c r="AY30" s="5">
        <f t="shared" si="152"/>
        <v>6.3037283143434486E-3</v>
      </c>
      <c r="AZ30" s="5">
        <f t="shared" si="153"/>
        <v>2.1915551707221924E-3</v>
      </c>
      <c r="BA30" s="5">
        <f t="shared" si="154"/>
        <v>5.0794427538918192E-4</v>
      </c>
      <c r="BB30" s="5">
        <f t="shared" si="155"/>
        <v>8.8295993074048024E-5</v>
      </c>
      <c r="BC30" s="5">
        <f t="shared" si="156"/>
        <v>1.2278799499348984E-5</v>
      </c>
      <c r="BD30" s="5">
        <f t="shared" si="157"/>
        <v>8.473468751735251E-6</v>
      </c>
      <c r="BE30" s="5">
        <f t="shared" si="158"/>
        <v>1.8842478942823579E-5</v>
      </c>
      <c r="BF30" s="5">
        <f t="shared" si="159"/>
        <v>2.0950039653951802E-5</v>
      </c>
      <c r="BG30" s="5">
        <f t="shared" si="160"/>
        <v>1.552888954912222E-5</v>
      </c>
      <c r="BH30" s="5">
        <f t="shared" si="161"/>
        <v>8.6329100545407554E-6</v>
      </c>
      <c r="BI30" s="5">
        <f t="shared" si="162"/>
        <v>3.8394058132252505E-6</v>
      </c>
      <c r="BJ30" s="8">
        <f t="shared" si="163"/>
        <v>0.71477143350669414</v>
      </c>
      <c r="BK30" s="8">
        <f t="shared" si="164"/>
        <v>0.18214138279683326</v>
      </c>
      <c r="BL30" s="8">
        <f t="shared" si="165"/>
        <v>9.8472846727322039E-2</v>
      </c>
      <c r="BM30" s="8">
        <f t="shared" si="166"/>
        <v>0.55053336986357571</v>
      </c>
      <c r="BN30" s="8">
        <f t="shared" si="167"/>
        <v>0.44157472556438288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1.3072916666666701</v>
      </c>
      <c r="F31">
        <f>VLOOKUP(B31,home!$B$2:$E$405,3,FALSE)</f>
        <v>0.76</v>
      </c>
      <c r="G31">
        <f>VLOOKUP(C31,away!$B$2:$E$405,4,FALSE)</f>
        <v>0.76</v>
      </c>
      <c r="H31">
        <f>VLOOKUP(A31,away!$A$2:$E$405,3,FALSE)</f>
        <v>1.1328125</v>
      </c>
      <c r="I31">
        <f>VLOOKUP(C31,away!$B$2:$E$405,3,FALSE)</f>
        <v>1.03</v>
      </c>
      <c r="J31">
        <f>VLOOKUP(B31,home!$B$2:$E$405,4,FALSE)</f>
        <v>0.62</v>
      </c>
      <c r="K31" s="3">
        <f t="shared" si="112"/>
        <v>0.75509166666666871</v>
      </c>
      <c r="L31" s="3">
        <f t="shared" si="113"/>
        <v>0.72341406249999995</v>
      </c>
      <c r="M31" s="5">
        <f t="shared" si="114"/>
        <v>0.2279780950086375</v>
      </c>
      <c r="N31" s="5">
        <f t="shared" si="115"/>
        <v>0.17214435972356423</v>
      </c>
      <c r="O31" s="5">
        <f t="shared" si="116"/>
        <v>0.16492255987120941</v>
      </c>
      <c r="P31" s="5">
        <f t="shared" si="117"/>
        <v>0.12453165060408497</v>
      </c>
      <c r="Q31" s="5">
        <f t="shared" si="118"/>
        <v>6.4992385745466327E-2</v>
      </c>
      <c r="R31" s="5">
        <f t="shared" si="119"/>
        <v>5.9653649517165522E-2</v>
      </c>
      <c r="S31" s="5">
        <f t="shared" si="120"/>
        <v>1.7006164563299744E-2</v>
      </c>
      <c r="T31" s="5">
        <f t="shared" si="121"/>
        <v>4.7016405803694886E-2</v>
      </c>
      <c r="U31" s="5">
        <f t="shared" si="122"/>
        <v>4.5043973636665832E-2</v>
      </c>
      <c r="V31" s="5">
        <f t="shared" si="123"/>
        <v>1.0321682408577105E-3</v>
      </c>
      <c r="W31" s="5">
        <f t="shared" si="124"/>
        <v>1.6358402957729074E-2</v>
      </c>
      <c r="X31" s="5">
        <f t="shared" si="125"/>
        <v>1.1833898739662804E-2</v>
      </c>
      <c r="Y31" s="5">
        <f t="shared" si="126"/>
        <v>4.2804043812365491E-3</v>
      </c>
      <c r="Z31" s="5">
        <f t="shared" si="127"/>
        <v>1.4384762980054628E-2</v>
      </c>
      <c r="AA31" s="5">
        <f t="shared" si="128"/>
        <v>1.0861814653214447E-2</v>
      </c>
      <c r="AB31" s="5">
        <f t="shared" si="129"/>
        <v>4.1008328647600695E-3</v>
      </c>
      <c r="AC31" s="5">
        <f t="shared" si="130"/>
        <v>3.5238477278446268E-5</v>
      </c>
      <c r="AD31" s="5">
        <f t="shared" si="131"/>
        <v>3.0880234383391524E-3</v>
      </c>
      <c r="AE31" s="5">
        <f t="shared" si="132"/>
        <v>2.2339195806241443E-3</v>
      </c>
      <c r="AF31" s="5">
        <f t="shared" si="133"/>
        <v>8.08024419558804E-4</v>
      </c>
      <c r="AG31" s="5">
        <f t="shared" si="134"/>
        <v>1.9484540931741302E-4</v>
      </c>
      <c r="AH31" s="5">
        <f t="shared" si="135"/>
        <v>2.6015349563752307E-3</v>
      </c>
      <c r="AI31" s="5">
        <f t="shared" si="136"/>
        <v>1.9643973661009721E-3</v>
      </c>
      <c r="AJ31" s="5">
        <f t="shared" si="137"/>
        <v>7.4165004058239861E-4</v>
      </c>
      <c r="AK31" s="5">
        <f t="shared" si="138"/>
        <v>1.8667125507558865E-4</v>
      </c>
      <c r="AL31" s="5">
        <f t="shared" si="139"/>
        <v>7.6995217283365721E-7</v>
      </c>
      <c r="AM31" s="5">
        <f t="shared" si="140"/>
        <v>4.6634815295224961E-4</v>
      </c>
      <c r="AN31" s="5">
        <f t="shared" si="141"/>
        <v>3.3736281186655821E-4</v>
      </c>
      <c r="AO31" s="5">
        <f t="shared" si="142"/>
        <v>1.2202650113440501E-4</v>
      </c>
      <c r="AP31" s="5">
        <f t="shared" si="143"/>
        <v>2.9425228972766939E-5</v>
      </c>
      <c r="AQ31" s="5">
        <f t="shared" si="144"/>
        <v>5.3216561077955066E-6</v>
      </c>
      <c r="AR31" s="5">
        <f t="shared" si="145"/>
        <v>3.7639739430543324E-4</v>
      </c>
      <c r="AS31" s="5">
        <f t="shared" si="146"/>
        <v>2.8421453579508086E-4</v>
      </c>
      <c r="AT31" s="5">
        <f t="shared" si="147"/>
        <v>1.0730401376220058E-4</v>
      </c>
      <c r="AU31" s="5">
        <f t="shared" si="148"/>
        <v>2.7008122197241068E-5</v>
      </c>
      <c r="AV31" s="5">
        <f t="shared" si="149"/>
        <v>5.0984020008629519E-6</v>
      </c>
      <c r="AW31" s="5">
        <f t="shared" si="150"/>
        <v>1.1682825025304906E-8</v>
      </c>
      <c r="AX31" s="5">
        <f t="shared" si="151"/>
        <v>5.8689267343272757E-5</v>
      </c>
      <c r="AY31" s="5">
        <f t="shared" si="152"/>
        <v>4.2456641313945526E-5</v>
      </c>
      <c r="AZ31" s="5">
        <f t="shared" si="153"/>
        <v>1.5356865686513332E-5</v>
      </c>
      <c r="BA31" s="5">
        <f t="shared" si="154"/>
        <v>3.7031241978491545E-6</v>
      </c>
      <c r="BB31" s="5">
        <f t="shared" si="155"/>
        <v>6.6972302997702754E-7</v>
      </c>
      <c r="BC31" s="5">
        <f t="shared" si="156"/>
        <v>9.6897411573098157E-8</v>
      </c>
      <c r="BD31" s="5">
        <f t="shared" si="157"/>
        <v>4.5381861354817954E-5</v>
      </c>
      <c r="BE31" s="5">
        <f t="shared" si="158"/>
        <v>3.4267465326845174E-5</v>
      </c>
      <c r="BF31" s="5">
        <f t="shared" si="159"/>
        <v>1.2937538753044901E-5</v>
      </c>
      <c r="BG31" s="5">
        <f t="shared" si="160"/>
        <v>3.2563425665337638E-6</v>
      </c>
      <c r="BH31" s="5">
        <f t="shared" si="161"/>
        <v>6.1470928395039926E-7</v>
      </c>
      <c r="BI31" s="5">
        <f t="shared" si="162"/>
        <v>9.283237154671632E-8</v>
      </c>
      <c r="BJ31" s="8">
        <f t="shared" si="163"/>
        <v>0.32403212706921025</v>
      </c>
      <c r="BK31" s="8">
        <f t="shared" si="164"/>
        <v>0.37062654348764518</v>
      </c>
      <c r="BL31" s="8">
        <f t="shared" si="165"/>
        <v>0.29097365737886716</v>
      </c>
      <c r="BM31" s="8">
        <f t="shared" si="166"/>
        <v>0.18575194548716012</v>
      </c>
      <c r="BN31" s="8">
        <f t="shared" si="167"/>
        <v>0.81422270047012801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1.3072916666666701</v>
      </c>
      <c r="F32">
        <f>VLOOKUP(B32,home!$B$2:$E$405,3,FALSE)</f>
        <v>1.1200000000000001</v>
      </c>
      <c r="G32">
        <f>VLOOKUP(C32,away!$B$2:$E$405,4,FALSE)</f>
        <v>0.81</v>
      </c>
      <c r="H32">
        <f>VLOOKUP(A32,away!$A$2:$E$405,3,FALSE)</f>
        <v>1.1328125</v>
      </c>
      <c r="I32">
        <f>VLOOKUP(C32,away!$B$2:$E$405,3,FALSE)</f>
        <v>1.03</v>
      </c>
      <c r="J32">
        <f>VLOOKUP(B32,home!$B$2:$E$405,4,FALSE)</f>
        <v>0.99</v>
      </c>
      <c r="K32" s="3">
        <f t="shared" si="112"/>
        <v>1.1859750000000033</v>
      </c>
      <c r="L32" s="3">
        <f t="shared" si="113"/>
        <v>1.1551289062499999</v>
      </c>
      <c r="M32" s="5">
        <f t="shared" si="114"/>
        <v>9.6221360219875027E-2</v>
      </c>
      <c r="N32" s="5">
        <f t="shared" si="115"/>
        <v>0.11411612768676659</v>
      </c>
      <c r="O32" s="5">
        <f t="shared" si="116"/>
        <v>0.11114807458867149</v>
      </c>
      <c r="P32" s="5">
        <f t="shared" si="117"/>
        <v>0.13181883776030004</v>
      </c>
      <c r="Q32" s="5">
        <f t="shared" si="118"/>
        <v>6.7669437266656696E-2</v>
      </c>
      <c r="R32" s="5">
        <f t="shared" si="119"/>
        <v>6.419517691570277E-2</v>
      </c>
      <c r="S32" s="5">
        <f t="shared" si="120"/>
        <v>4.5146436167525623E-2</v>
      </c>
      <c r="T32" s="5">
        <f t="shared" si="121"/>
        <v>7.8166923056386131E-2</v>
      </c>
      <c r="U32" s="5">
        <f t="shared" si="122"/>
        <v>7.6133874942600793E-2</v>
      </c>
      <c r="V32" s="5">
        <f t="shared" si="123"/>
        <v>6.8720601134068466E-3</v>
      </c>
      <c r="W32" s="5">
        <f t="shared" si="124"/>
        <v>2.6751420287441131E-2</v>
      </c>
      <c r="X32" s="5">
        <f t="shared" si="125"/>
        <v>3.0901338857265932E-2</v>
      </c>
      <c r="Y32" s="5">
        <f t="shared" si="126"/>
        <v>1.7847514877927111E-2</v>
      </c>
      <c r="Z32" s="5">
        <f t="shared" si="127"/>
        <v>2.4717901499053653E-2</v>
      </c>
      <c r="AA32" s="5">
        <f t="shared" si="128"/>
        <v>2.9314813230340235E-2</v>
      </c>
      <c r="AB32" s="5">
        <f t="shared" si="129"/>
        <v>1.738331781042643E-2</v>
      </c>
      <c r="AC32" s="5">
        <f t="shared" si="130"/>
        <v>5.884003920089921E-4</v>
      </c>
      <c r="AD32" s="5">
        <f t="shared" si="131"/>
        <v>7.9316289188495221E-3</v>
      </c>
      <c r="AE32" s="5">
        <f t="shared" si="132"/>
        <v>9.1620538378115179E-3</v>
      </c>
      <c r="AF32" s="5">
        <f t="shared" si="133"/>
        <v>5.2916766143374172E-3</v>
      </c>
      <c r="AG32" s="5">
        <f t="shared" si="134"/>
        <v>2.0375228732494271E-3</v>
      </c>
      <c r="AH32" s="5">
        <f t="shared" si="135"/>
        <v>7.138090630849271E-3</v>
      </c>
      <c r="AI32" s="5">
        <f t="shared" si="136"/>
        <v>8.4655970359214863E-3</v>
      </c>
      <c r="AJ32" s="5">
        <f t="shared" si="137"/>
        <v>5.0199932223385074E-3</v>
      </c>
      <c r="AK32" s="5">
        <f t="shared" si="138"/>
        <v>1.9845288206209754E-3</v>
      </c>
      <c r="AL32" s="5">
        <f t="shared" si="139"/>
        <v>3.2243258933398156E-5</v>
      </c>
      <c r="AM32" s="5">
        <f t="shared" si="140"/>
        <v>1.8813427214065177E-3</v>
      </c>
      <c r="AN32" s="5">
        <f t="shared" si="141"/>
        <v>2.173193360059709E-3</v>
      </c>
      <c r="AO32" s="5">
        <f t="shared" si="142"/>
        <v>1.2551592345377673E-3</v>
      </c>
      <c r="AP32" s="5">
        <f t="shared" si="143"/>
        <v>4.832902379203993E-4</v>
      </c>
      <c r="AQ32" s="5">
        <f t="shared" si="144"/>
        <v>1.3956563098257329E-4</v>
      </c>
      <c r="AR32" s="5">
        <f t="shared" si="145"/>
        <v>1.649082964625256E-3</v>
      </c>
      <c r="AS32" s="5">
        <f t="shared" si="146"/>
        <v>1.9557711689714434E-3</v>
      </c>
      <c r="AT32" s="5">
        <f t="shared" si="147"/>
        <v>1.1597478560604571E-3</v>
      </c>
      <c r="AU32" s="5">
        <f t="shared" si="148"/>
        <v>4.5847732119710141E-4</v>
      </c>
      <c r="AV32" s="5">
        <f t="shared" si="149"/>
        <v>1.3593566025168349E-4</v>
      </c>
      <c r="AW32" s="5">
        <f t="shared" si="150"/>
        <v>1.2269939360232274E-6</v>
      </c>
      <c r="AX32" s="5">
        <f t="shared" si="151"/>
        <v>3.7187090567001658E-4</v>
      </c>
      <c r="AY32" s="5">
        <f t="shared" si="152"/>
        <v>4.2955883253280319E-4</v>
      </c>
      <c r="AZ32" s="5">
        <f t="shared" si="153"/>
        <v>2.4809791219682195E-4</v>
      </c>
      <c r="BA32" s="5">
        <f t="shared" si="154"/>
        <v>9.5528356652941132E-5</v>
      </c>
      <c r="BB32" s="5">
        <f t="shared" si="155"/>
        <v>2.7586891534092949E-5</v>
      </c>
      <c r="BC32" s="5">
        <f t="shared" si="156"/>
        <v>6.3732831689228267E-6</v>
      </c>
      <c r="BD32" s="5">
        <f t="shared" si="157"/>
        <v>3.1748390020718014E-4</v>
      </c>
      <c r="BE32" s="5">
        <f t="shared" si="158"/>
        <v>3.765279685482115E-4</v>
      </c>
      <c r="BF32" s="5">
        <f t="shared" si="159"/>
        <v>2.232763787494832E-4</v>
      </c>
      <c r="BG32" s="5">
        <f t="shared" si="160"/>
        <v>8.8266734429139681E-5</v>
      </c>
      <c r="BH32" s="5">
        <f t="shared" si="161"/>
        <v>2.617053509114981E-5</v>
      </c>
      <c r="BI32" s="5">
        <f t="shared" si="162"/>
        <v>6.2075200709452968E-6</v>
      </c>
      <c r="BJ32" s="8">
        <f t="shared" si="163"/>
        <v>0.36698721164335413</v>
      </c>
      <c r="BK32" s="8">
        <f t="shared" si="164"/>
        <v>0.28110889674458273</v>
      </c>
      <c r="BL32" s="8">
        <f t="shared" si="165"/>
        <v>0.32718041520567392</v>
      </c>
      <c r="BM32" s="8">
        <f t="shared" si="166"/>
        <v>0.414397078816095</v>
      </c>
      <c r="BN32" s="8">
        <f t="shared" si="167"/>
        <v>0.58516901443797265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1.4472727272727299</v>
      </c>
      <c r="F33">
        <f>VLOOKUP(B33,home!$B$2:$E$405,3,FALSE)</f>
        <v>0.82</v>
      </c>
      <c r="G33">
        <f>VLOOKUP(C33,away!$B$2:$E$405,4,FALSE)</f>
        <v>1.1299999999999999</v>
      </c>
      <c r="H33">
        <f>VLOOKUP(A33,away!$A$2:$E$405,3,FALSE)</f>
        <v>1.2145454545454499</v>
      </c>
      <c r="I33">
        <f>VLOOKUP(C33,away!$B$2:$E$405,3,FALSE)</f>
        <v>0.75</v>
      </c>
      <c r="J33">
        <f>VLOOKUP(B33,home!$B$2:$E$405,4,FALSE)</f>
        <v>0.97</v>
      </c>
      <c r="K33" s="3">
        <f t="shared" si="112"/>
        <v>1.3410429090909113</v>
      </c>
      <c r="L33" s="3">
        <f t="shared" si="113"/>
        <v>0.8835818181818148</v>
      </c>
      <c r="M33" s="5">
        <f t="shared" si="114"/>
        <v>0.10810798100024853</v>
      </c>
      <c r="N33" s="5">
        <f t="shared" si="115"/>
        <v>0.14497744133651827</v>
      </c>
      <c r="O33" s="5">
        <f t="shared" si="116"/>
        <v>9.5522246412164682E-2</v>
      </c>
      <c r="P33" s="5">
        <f t="shared" si="117"/>
        <v>0.12809943121146819</v>
      </c>
      <c r="Q33" s="5">
        <f t="shared" si="118"/>
        <v>9.7210484841240702E-2</v>
      </c>
      <c r="R33" s="5">
        <f t="shared" si="119"/>
        <v>4.2200860080835893E-2</v>
      </c>
      <c r="S33" s="5">
        <f t="shared" si="120"/>
        <v>3.7946930755889216E-2</v>
      </c>
      <c r="T33" s="5">
        <f t="shared" si="121"/>
        <v>8.5893416942359205E-2</v>
      </c>
      <c r="U33" s="5">
        <f t="shared" si="122"/>
        <v>5.6593164168942681E-2</v>
      </c>
      <c r="V33" s="5">
        <f t="shared" si="123"/>
        <v>4.996013349158542E-3</v>
      </c>
      <c r="W33" s="5">
        <f t="shared" si="124"/>
        <v>4.345447712854511E-2</v>
      </c>
      <c r="X33" s="5">
        <f t="shared" si="125"/>
        <v>3.8395585909379977E-2</v>
      </c>
      <c r="Y33" s="5">
        <f t="shared" si="126"/>
        <v>1.6962820803983012E-2</v>
      </c>
      <c r="Z33" s="5">
        <f t="shared" si="127"/>
        <v>1.2429304226353787E-2</v>
      </c>
      <c r="AA33" s="5">
        <f t="shared" si="128"/>
        <v>1.6668230297685441E-2</v>
      </c>
      <c r="AB33" s="5">
        <f t="shared" si="129"/>
        <v>1.1176406023902677E-2</v>
      </c>
      <c r="AC33" s="5">
        <f t="shared" si="130"/>
        <v>3.699926120340276E-4</v>
      </c>
      <c r="AD33" s="5">
        <f t="shared" si="131"/>
        <v>1.4568579605372159E-2</v>
      </c>
      <c r="AE33" s="5">
        <f t="shared" si="132"/>
        <v>1.2872532056041238E-2</v>
      </c>
      <c r="AF33" s="5">
        <f t="shared" si="133"/>
        <v>5.6869676393403049E-3</v>
      </c>
      <c r="AG33" s="5">
        <f t="shared" si="134"/>
        <v>1.6749670689031504E-3</v>
      </c>
      <c r="AH33" s="5">
        <f t="shared" si="135"/>
        <v>2.7455768067641481E-3</v>
      </c>
      <c r="AI33" s="5">
        <f t="shared" si="136"/>
        <v>3.681936308075528E-3</v>
      </c>
      <c r="AJ33" s="5">
        <f t="shared" si="137"/>
        <v>2.4688172888345282E-3</v>
      </c>
      <c r="AK33" s="5">
        <f t="shared" si="138"/>
        <v>1.1035966396775304E-3</v>
      </c>
      <c r="AL33" s="5">
        <f t="shared" si="139"/>
        <v>1.7536482585460701E-5</v>
      </c>
      <c r="AM33" s="5">
        <f t="shared" si="140"/>
        <v>3.9074180750621598E-3</v>
      </c>
      <c r="AN33" s="5">
        <f t="shared" si="141"/>
        <v>3.4525235671599101E-3</v>
      </c>
      <c r="AO33" s="5">
        <f t="shared" si="142"/>
        <v>1.5252935253933589E-3</v>
      </c>
      <c r="AP33" s="5">
        <f t="shared" si="143"/>
        <v>4.4924054214267147E-4</v>
      </c>
      <c r="AQ33" s="5">
        <f t="shared" si="144"/>
        <v>9.9235193756851446E-5</v>
      </c>
      <c r="AR33" s="5">
        <f t="shared" si="145"/>
        <v>4.8518834937569754E-4</v>
      </c>
      <c r="AS33" s="5">
        <f t="shared" si="146"/>
        <v>6.5065839550380292E-4</v>
      </c>
      <c r="AT33" s="5">
        <f t="shared" si="147"/>
        <v>4.3628041376542236E-4</v>
      </c>
      <c r="AU33" s="5">
        <f t="shared" si="148"/>
        <v>1.9502358508512277E-4</v>
      </c>
      <c r="AV33" s="5">
        <f t="shared" si="149"/>
        <v>6.5383748970973004E-5</v>
      </c>
      <c r="AW33" s="5">
        <f t="shared" si="150"/>
        <v>5.7720413317387238E-7</v>
      </c>
      <c r="AX33" s="5">
        <f t="shared" si="151"/>
        <v>8.7333588373596162E-4</v>
      </c>
      <c r="AY33" s="5">
        <f t="shared" si="152"/>
        <v>7.7166370803484301E-4</v>
      </c>
      <c r="AZ33" s="5">
        <f t="shared" si="153"/>
        <v>3.4091401108517379E-4</v>
      </c>
      <c r="BA33" s="5">
        <f t="shared" si="154"/>
        <v>1.0040847391943109E-4</v>
      </c>
      <c r="BB33" s="5">
        <f t="shared" si="155"/>
        <v>2.2179775486648061E-5</v>
      </c>
      <c r="BC33" s="5">
        <f t="shared" si="156"/>
        <v>3.9195292702713894E-6</v>
      </c>
      <c r="BD33" s="5">
        <f t="shared" si="157"/>
        <v>7.1450600650335366E-5</v>
      </c>
      <c r="BE33" s="5">
        <f t="shared" si="158"/>
        <v>9.5818321352418711E-5</v>
      </c>
      <c r="BF33" s="5">
        <f t="shared" si="159"/>
        <v>6.4248240205327687E-5</v>
      </c>
      <c r="BG33" s="5">
        <f t="shared" si="160"/>
        <v>2.8719882316308089E-5</v>
      </c>
      <c r="BH33" s="5">
        <f t="shared" si="161"/>
        <v>9.6286486325526101E-6</v>
      </c>
      <c r="BI33" s="5">
        <f t="shared" si="162"/>
        <v>2.5824861945625154E-6</v>
      </c>
      <c r="BJ33" s="8">
        <f t="shared" si="163"/>
        <v>0.47324340561673039</v>
      </c>
      <c r="BK33" s="8">
        <f t="shared" si="164"/>
        <v>0.2803095491194188</v>
      </c>
      <c r="BL33" s="8">
        <f t="shared" si="165"/>
        <v>0.23426581669893559</v>
      </c>
      <c r="BM33" s="8">
        <f t="shared" si="166"/>
        <v>0.38335854427506066</v>
      </c>
      <c r="BN33" s="8">
        <f t="shared" si="167"/>
        <v>0.61611844488247625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1.4472727272727299</v>
      </c>
      <c r="F34">
        <f>VLOOKUP(B34,home!$B$2:$E$405,3,FALSE)</f>
        <v>1.31</v>
      </c>
      <c r="G34">
        <f>VLOOKUP(C34,away!$B$2:$E$405,4,FALSE)</f>
        <v>0.63</v>
      </c>
      <c r="H34">
        <f>VLOOKUP(A34,away!$A$2:$E$405,3,FALSE)</f>
        <v>1.2145454545454499</v>
      </c>
      <c r="I34">
        <f>VLOOKUP(C34,away!$B$2:$E$405,3,FALSE)</f>
        <v>0.75</v>
      </c>
      <c r="J34">
        <f>VLOOKUP(B34,home!$B$2:$E$405,4,FALSE)</f>
        <v>1.1499999999999999</v>
      </c>
      <c r="K34" s="3">
        <f t="shared" si="112"/>
        <v>1.1944341818181841</v>
      </c>
      <c r="L34" s="3">
        <f t="shared" si="113"/>
        <v>1.0475454545454506</v>
      </c>
      <c r="M34" s="5">
        <f t="shared" si="114"/>
        <v>0.1062479637184979</v>
      </c>
      <c r="N34" s="5">
        <f t="shared" si="115"/>
        <v>0.12690619961395214</v>
      </c>
      <c r="O34" s="5">
        <f t="shared" si="116"/>
        <v>0.11129957144802241</v>
      </c>
      <c r="P34" s="5">
        <f t="shared" si="117"/>
        <v>0.13294001255923316</v>
      </c>
      <c r="Q34" s="5">
        <f t="shared" si="118"/>
        <v>7.5790551351773053E-2</v>
      </c>
      <c r="R34" s="5">
        <f t="shared" si="119"/>
        <v>5.8295680081616244E-2</v>
      </c>
      <c r="S34" s="5">
        <f t="shared" si="120"/>
        <v>4.1584436822887032E-2</v>
      </c>
      <c r="T34" s="5">
        <f t="shared" si="121"/>
        <v>7.9394047566043416E-2</v>
      </c>
      <c r="U34" s="5">
        <f t="shared" si="122"/>
        <v>6.9630352941819892E-2</v>
      </c>
      <c r="V34" s="5">
        <f t="shared" si="123"/>
        <v>5.7812721612353311E-3</v>
      </c>
      <c r="W34" s="5">
        <f t="shared" si="124"/>
        <v>3.0175608397801375E-2</v>
      </c>
      <c r="X34" s="5">
        <f t="shared" si="125"/>
        <v>3.1610321415260351E-2</v>
      </c>
      <c r="Y34" s="5">
        <f t="shared" si="126"/>
        <v>1.6556624257638347E-2</v>
      </c>
      <c r="Z34" s="5">
        <f t="shared" si="127"/>
        <v>2.0355791563044283E-2</v>
      </c>
      <c r="AA34" s="5">
        <f t="shared" si="128"/>
        <v>2.431365324086629E-2</v>
      </c>
      <c r="AB34" s="5">
        <f t="shared" si="129"/>
        <v>1.4520529257882589E-2</v>
      </c>
      <c r="AC34" s="5">
        <f t="shared" si="130"/>
        <v>4.5210419029727386E-4</v>
      </c>
      <c r="AD34" s="5">
        <f t="shared" si="131"/>
        <v>9.0106945318734512E-3</v>
      </c>
      <c r="AE34" s="5">
        <f t="shared" si="132"/>
        <v>9.4391120991615795E-3</v>
      </c>
      <c r="AF34" s="5">
        <f t="shared" si="133"/>
        <v>4.9439494872108389E-3</v>
      </c>
      <c r="AG34" s="5">
        <f t="shared" si="134"/>
        <v>1.7263372709433419E-3</v>
      </c>
      <c r="AH34" s="5">
        <f t="shared" si="135"/>
        <v>5.3309042313854178E-3</v>
      </c>
      <c r="AI34" s="5">
        <f t="shared" si="136"/>
        <v>6.3674142339659361E-3</v>
      </c>
      <c r="AJ34" s="5">
        <f t="shared" si="137"/>
        <v>3.8027286054222826E-3</v>
      </c>
      <c r="AK34" s="5">
        <f t="shared" si="138"/>
        <v>1.514036343498056E-3</v>
      </c>
      <c r="AL34" s="5">
        <f t="shared" si="139"/>
        <v>2.2627346306774471E-5</v>
      </c>
      <c r="AM34" s="5">
        <f t="shared" si="140"/>
        <v>2.1525363101583691E-3</v>
      </c>
      <c r="AN34" s="5">
        <f t="shared" si="141"/>
        <v>2.2548796274504354E-3</v>
      </c>
      <c r="AO34" s="5">
        <f t="shared" si="142"/>
        <v>1.1810444521414213E-3</v>
      </c>
      <c r="AP34" s="5">
        <f t="shared" si="143"/>
        <v>4.1239924915228922E-4</v>
      </c>
      <c r="AQ34" s="5">
        <f t="shared" si="144"/>
        <v>1.0800173972685933E-4</v>
      </c>
      <c r="AR34" s="5">
        <f t="shared" si="145"/>
        <v>1.1168728992409812E-3</v>
      </c>
      <c r="AS34" s="5">
        <f t="shared" si="146"/>
        <v>1.3340311675998043E-3</v>
      </c>
      <c r="AT34" s="5">
        <f t="shared" si="147"/>
        <v>7.9670621309601479E-4</v>
      </c>
      <c r="AU34" s="5">
        <f t="shared" si="148"/>
        <v>3.1720437792960078E-4</v>
      </c>
      <c r="AV34" s="5">
        <f t="shared" si="149"/>
        <v>9.4719937905372181E-5</v>
      </c>
      <c r="AW34" s="5">
        <f t="shared" si="150"/>
        <v>7.8644113808215112E-7</v>
      </c>
      <c r="AX34" s="5">
        <f t="shared" si="151"/>
        <v>4.2851049107632436E-4</v>
      </c>
      <c r="AY34" s="5">
        <f t="shared" si="152"/>
        <v>4.4888421715204237E-4</v>
      </c>
      <c r="AZ34" s="5">
        <f t="shared" si="153"/>
        <v>2.3511331064740749E-4</v>
      </c>
      <c r="BA34" s="5">
        <f t="shared" si="154"/>
        <v>8.2097293290608065E-5</v>
      </c>
      <c r="BB34" s="5">
        <f t="shared" si="155"/>
        <v>2.1500161604265296E-5</v>
      </c>
      <c r="BC34" s="5">
        <f t="shared" si="156"/>
        <v>4.5044793121081493E-6</v>
      </c>
      <c r="BD34" s="5">
        <f t="shared" si="157"/>
        <v>1.9499585481748137E-4</v>
      </c>
      <c r="BE34" s="5">
        <f t="shared" si="158"/>
        <v>2.3290971430685572E-4</v>
      </c>
      <c r="BF34" s="5">
        <f t="shared" si="159"/>
        <v>1.3909766202280816E-4</v>
      </c>
      <c r="BG34" s="5">
        <f t="shared" si="160"/>
        <v>5.5381000710345056E-5</v>
      </c>
      <c r="BH34" s="5">
        <f t="shared" si="161"/>
        <v>1.6537240067933314E-5</v>
      </c>
      <c r="BI34" s="5">
        <f t="shared" si="162"/>
        <v>3.9505289620145617E-6</v>
      </c>
      <c r="BJ34" s="8">
        <f t="shared" si="163"/>
        <v>0.39288291732337</v>
      </c>
      <c r="BK34" s="8">
        <f t="shared" si="164"/>
        <v>0.28747730101560948</v>
      </c>
      <c r="BL34" s="8">
        <f t="shared" si="165"/>
        <v>0.29937727698113842</v>
      </c>
      <c r="BM34" s="8">
        <f t="shared" si="166"/>
        <v>0.38816521033405332</v>
      </c>
      <c r="BN34" s="8">
        <f t="shared" si="167"/>
        <v>0.6114799787730949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1.4472727272727299</v>
      </c>
      <c r="F35">
        <f>VLOOKUP(B35,home!$B$2:$E$405,3,FALSE)</f>
        <v>1.04</v>
      </c>
      <c r="G35">
        <f>VLOOKUP(C35,away!$B$2:$E$405,4,FALSE)</f>
        <v>0.99</v>
      </c>
      <c r="H35">
        <f>VLOOKUP(A35,away!$A$2:$E$405,3,FALSE)</f>
        <v>1.2145454545454499</v>
      </c>
      <c r="I35">
        <f>VLOOKUP(C35,away!$B$2:$E$405,3,FALSE)</f>
        <v>0.64</v>
      </c>
      <c r="J35">
        <f>VLOOKUP(B35,home!$B$2:$E$405,4,FALSE)</f>
        <v>0.57999999999999996</v>
      </c>
      <c r="K35" s="3">
        <f t="shared" si="112"/>
        <v>1.4901120000000028</v>
      </c>
      <c r="L35" s="3">
        <f t="shared" si="113"/>
        <v>0.45083927272727098</v>
      </c>
      <c r="M35" s="5">
        <f t="shared" si="114"/>
        <v>0.14356731312914031</v>
      </c>
      <c r="N35" s="5">
        <f t="shared" si="115"/>
        <v>0.21393137610148988</v>
      </c>
      <c r="O35" s="5">
        <f t="shared" si="116"/>
        <v>6.4725783038549992E-2</v>
      </c>
      <c r="P35" s="5">
        <f t="shared" si="117"/>
        <v>9.6448666015139975E-2</v>
      </c>
      <c r="Q35" s="5">
        <f t="shared" si="118"/>
        <v>0.159390855352672</v>
      </c>
      <c r="R35" s="5">
        <f t="shared" si="119"/>
        <v>1.4590462475901506E-2</v>
      </c>
      <c r="S35" s="5">
        <f t="shared" si="120"/>
        <v>1.6198577819263892E-2</v>
      </c>
      <c r="T35" s="5">
        <f t="shared" si="121"/>
        <v>7.1859657306576299E-2</v>
      </c>
      <c r="U35" s="5">
        <f t="shared" si="122"/>
        <v>2.1741423220890583E-2</v>
      </c>
      <c r="V35" s="5">
        <f t="shared" si="123"/>
        <v>1.2091356606013211E-3</v>
      </c>
      <c r="W35" s="5">
        <f t="shared" si="124"/>
        <v>7.9170075417093741E-2</v>
      </c>
      <c r="X35" s="5">
        <f t="shared" si="125"/>
        <v>3.5692979222805739E-2</v>
      </c>
      <c r="Y35" s="5">
        <f t="shared" si="126"/>
        <v>8.0458983971396659E-3</v>
      </c>
      <c r="Z35" s="5">
        <f t="shared" si="127"/>
        <v>2.1926511637966584E-3</v>
      </c>
      <c r="AA35" s="5">
        <f t="shared" si="128"/>
        <v>3.2672958109873718E-3</v>
      </c>
      <c r="AB35" s="5">
        <f t="shared" si="129"/>
        <v>2.4343183477510129E-3</v>
      </c>
      <c r="AC35" s="5">
        <f t="shared" si="130"/>
        <v>5.0768659903556874E-5</v>
      </c>
      <c r="AD35" s="5">
        <f t="shared" si="131"/>
        <v>2.9493069854979161E-2</v>
      </c>
      <c r="AE35" s="5">
        <f t="shared" si="132"/>
        <v>1.3296634163913404E-2</v>
      </c>
      <c r="AF35" s="5">
        <f t="shared" si="133"/>
        <v>2.997322438089652E-3</v>
      </c>
      <c r="AG35" s="5">
        <f t="shared" si="134"/>
        <v>4.5043688937248996E-4</v>
      </c>
      <c r="AH35" s="5">
        <f t="shared" si="135"/>
        <v>2.4713331400767232E-4</v>
      </c>
      <c r="AI35" s="5">
        <f t="shared" si="136"/>
        <v>3.6825631680260126E-4</v>
      </c>
      <c r="AJ35" s="5">
        <f t="shared" si="137"/>
        <v>2.7437157837167952E-4</v>
      </c>
      <c r="AK35" s="5">
        <f t="shared" si="138"/>
        <v>1.3628146046352696E-4</v>
      </c>
      <c r="AL35" s="5">
        <f t="shared" si="139"/>
        <v>1.3642574807177367E-6</v>
      </c>
      <c r="AM35" s="5">
        <f t="shared" si="140"/>
        <v>8.7895954615485519E-3</v>
      </c>
      <c r="AN35" s="5">
        <f t="shared" si="141"/>
        <v>3.9626948254514712E-3</v>
      </c>
      <c r="AO35" s="5">
        <f t="shared" si="142"/>
        <v>8.9326922657333066E-4</v>
      </c>
      <c r="AP35" s="5">
        <f t="shared" si="143"/>
        <v>1.3424028281932413E-4</v>
      </c>
      <c r="AQ35" s="5">
        <f t="shared" si="144"/>
        <v>1.5130197869241807E-5</v>
      </c>
      <c r="AR35" s="5">
        <f t="shared" si="145"/>
        <v>2.2283480710779861E-5</v>
      </c>
      <c r="AS35" s="5">
        <f t="shared" si="146"/>
        <v>3.3204882008901661E-5</v>
      </c>
      <c r="AT35" s="5">
        <f t="shared" si="147"/>
        <v>2.4739496570024291E-5</v>
      </c>
      <c r="AU35" s="5">
        <f t="shared" si="148"/>
        <v>1.2288206904317367E-5</v>
      </c>
      <c r="AV35" s="5">
        <f t="shared" si="149"/>
        <v>4.5777011416515505E-6</v>
      </c>
      <c r="AW35" s="5">
        <f t="shared" si="150"/>
        <v>2.5458598720564967E-8</v>
      </c>
      <c r="AX35" s="5">
        <f t="shared" si="151"/>
        <v>2.1829136120665106E-3</v>
      </c>
      <c r="AY35" s="5">
        <f t="shared" si="152"/>
        <v>9.841431852905258E-4</v>
      </c>
      <c r="AZ35" s="5">
        <f t="shared" si="153"/>
        <v>2.2184519895794027E-4</v>
      </c>
      <c r="BA35" s="5">
        <f t="shared" si="154"/>
        <v>3.3338842718744856E-5</v>
      </c>
      <c r="BB35" s="5">
        <f t="shared" si="155"/>
        <v>3.7576149012219493E-6</v>
      </c>
      <c r="BC35" s="5">
        <f t="shared" si="156"/>
        <v>3.3881607385121206E-7</v>
      </c>
      <c r="BD35" s="5">
        <f t="shared" si="157"/>
        <v>1.6743780395800277E-6</v>
      </c>
      <c r="BE35" s="5">
        <f t="shared" si="158"/>
        <v>2.4950108093146786E-6</v>
      </c>
      <c r="BF35" s="5">
        <f t="shared" si="159"/>
        <v>1.8589227735447614E-6</v>
      </c>
      <c r="BG35" s="5">
        <f t="shared" si="160"/>
        <v>9.2333437731077882E-7</v>
      </c>
      <c r="BH35" s="5">
        <f t="shared" si="161"/>
        <v>3.4396790891083058E-7</v>
      </c>
      <c r="BI35" s="5">
        <f t="shared" si="162"/>
        <v>1.0251014173658724E-7</v>
      </c>
      <c r="BJ35" s="8">
        <f t="shared" si="163"/>
        <v>0.63154957240840259</v>
      </c>
      <c r="BK35" s="8">
        <f t="shared" si="164"/>
        <v>0.25845996872682031</v>
      </c>
      <c r="BL35" s="8">
        <f t="shared" si="165"/>
        <v>0.10788981745511203</v>
      </c>
      <c r="BM35" s="8">
        <f t="shared" si="166"/>
        <v>0.30645343591454627</v>
      </c>
      <c r="BN35" s="8">
        <f t="shared" si="167"/>
        <v>0.69265445611289356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1.4472727272727299</v>
      </c>
      <c r="F36">
        <f>VLOOKUP(B36,home!$B$2:$E$405,3,FALSE)</f>
        <v>1.49</v>
      </c>
      <c r="G36">
        <f>VLOOKUP(C36,away!$B$2:$E$405,4,FALSE)</f>
        <v>0.75</v>
      </c>
      <c r="H36">
        <f>VLOOKUP(A36,away!$A$2:$E$405,3,FALSE)</f>
        <v>1.2145454545454499</v>
      </c>
      <c r="I36">
        <f>VLOOKUP(C36,away!$B$2:$E$405,3,FALSE)</f>
        <v>1.07</v>
      </c>
      <c r="J36">
        <f>VLOOKUP(B36,home!$B$2:$E$405,4,FALSE)</f>
        <v>0.63</v>
      </c>
      <c r="K36" s="3">
        <f t="shared" si="112"/>
        <v>1.6173272727272756</v>
      </c>
      <c r="L36" s="3">
        <f t="shared" si="113"/>
        <v>0.81872509090908796</v>
      </c>
      <c r="M36" s="5">
        <f t="shared" si="114"/>
        <v>8.7505610853330515E-2</v>
      </c>
      <c r="N36" s="5">
        <f t="shared" si="115"/>
        <v>0.14152521094975132</v>
      </c>
      <c r="O36" s="5">
        <f t="shared" si="116"/>
        <v>7.1643039200948305E-2</v>
      </c>
      <c r="P36" s="5">
        <f t="shared" si="117"/>
        <v>0.115870241200763</v>
      </c>
      <c r="Q36" s="5">
        <f t="shared" si="118"/>
        <v>0.11444629172375687</v>
      </c>
      <c r="R36" s="5">
        <f t="shared" si="119"/>
        <v>2.9327976891399873E-2</v>
      </c>
      <c r="S36" s="5">
        <f t="shared" si="120"/>
        <v>3.8357291221092028E-2</v>
      </c>
      <c r="T36" s="5">
        <f t="shared" si="121"/>
        <v>9.3700050595740839E-2</v>
      </c>
      <c r="U36" s="5">
        <f t="shared" si="122"/>
        <v>4.7432936880376315E-2</v>
      </c>
      <c r="V36" s="5">
        <f t="shared" si="123"/>
        <v>5.6434077544090088E-3</v>
      </c>
      <c r="W36" s="5">
        <f t="shared" si="124"/>
        <v>6.1699036289111282E-2</v>
      </c>
      <c r="X36" s="5">
        <f t="shared" si="125"/>
        <v>5.0514549094805752E-2</v>
      </c>
      <c r="Y36" s="5">
        <f t="shared" si="126"/>
        <v>2.0678764399938213E-2</v>
      </c>
      <c r="Z36" s="5">
        <f t="shared" si="127"/>
        <v>8.0038501821969987E-3</v>
      </c>
      <c r="AA36" s="5">
        <f t="shared" si="128"/>
        <v>1.2944845186490379E-2</v>
      </c>
      <c r="AB36" s="5">
        <f t="shared" si="129"/>
        <v>1.0468025580671645E-2</v>
      </c>
      <c r="AC36" s="5">
        <f t="shared" si="130"/>
        <v>4.670436353458843E-4</v>
      </c>
      <c r="AD36" s="5">
        <f t="shared" si="131"/>
        <v>2.494688352284239E-2</v>
      </c>
      <c r="AE36" s="5">
        <f t="shared" si="132"/>
        <v>2.0424639480137563E-2</v>
      </c>
      <c r="AF36" s="5">
        <f t="shared" si="133"/>
        <v>8.3610824075804873E-3</v>
      </c>
      <c r="AG36" s="5">
        <f t="shared" si="134"/>
        <v>2.2818093180815703E-3</v>
      </c>
      <c r="AH36" s="5">
        <f t="shared" si="135"/>
        <v>1.6382382420104891E-3</v>
      </c>
      <c r="AI36" s="5">
        <f t="shared" si="136"/>
        <v>2.649567388028351E-3</v>
      </c>
      <c r="AJ36" s="5">
        <f t="shared" si="137"/>
        <v>2.1426087987935125E-3</v>
      </c>
      <c r="AK36" s="5">
        <f t="shared" si="138"/>
        <v>1.1550998816913917E-3</v>
      </c>
      <c r="AL36" s="5">
        <f t="shared" si="139"/>
        <v>2.473736627906718E-5</v>
      </c>
      <c r="AM36" s="5">
        <f t="shared" si="140"/>
        <v>8.069455018208738E-3</v>
      </c>
      <c r="AN36" s="5">
        <f t="shared" si="141"/>
        <v>6.6066652933697454E-3</v>
      </c>
      <c r="AO36" s="5">
        <f t="shared" si="142"/>
        <v>2.7045213214600306E-3</v>
      </c>
      <c r="AP36" s="5">
        <f t="shared" si="143"/>
        <v>7.3808648825931015E-4</v>
      </c>
      <c r="AQ36" s="5">
        <f t="shared" si="144"/>
        <v>1.5107248179971826E-4</v>
      </c>
      <c r="AR36" s="5">
        <f t="shared" si="145"/>
        <v>2.6825335072415651E-4</v>
      </c>
      <c r="AS36" s="5">
        <f t="shared" si="146"/>
        <v>4.3385346012665335E-4</v>
      </c>
      <c r="AT36" s="5">
        <f t="shared" si="147"/>
        <v>3.5084151671496613E-4</v>
      </c>
      <c r="AU36" s="5">
        <f t="shared" si="148"/>
        <v>1.8914185112937234E-4</v>
      </c>
      <c r="AV36" s="5">
        <f t="shared" si="149"/>
        <v>7.6476068561414024E-5</v>
      </c>
      <c r="AW36" s="5">
        <f t="shared" si="150"/>
        <v>9.0988597108089228E-7</v>
      </c>
      <c r="AX36" s="5">
        <f t="shared" si="151"/>
        <v>2.1751582794991616E-3</v>
      </c>
      <c r="AY36" s="5">
        <f t="shared" si="152"/>
        <v>1.7808566601246066E-3</v>
      </c>
      <c r="AZ36" s="5">
        <f t="shared" si="153"/>
        <v>7.290160154782866E-4</v>
      </c>
      <c r="BA36" s="5">
        <f t="shared" si="154"/>
        <v>1.9895456784888043E-4</v>
      </c>
      <c r="BB36" s="5">
        <f t="shared" si="155"/>
        <v>4.072227416221323E-5</v>
      </c>
      <c r="BC36" s="5">
        <f t="shared" si="156"/>
        <v>6.6680695230965679E-6</v>
      </c>
      <c r="BD36" s="5">
        <f t="shared" si="157"/>
        <v>3.6604291493050398E-5</v>
      </c>
      <c r="BE36" s="5">
        <f t="shared" si="158"/>
        <v>5.9201118930569411E-5</v>
      </c>
      <c r="BF36" s="5">
        <f t="shared" si="159"/>
        <v>4.7873792111190469E-5</v>
      </c>
      <c r="BG36" s="5">
        <f t="shared" si="160"/>
        <v>2.5809196543434746E-5</v>
      </c>
      <c r="BH36" s="5">
        <f t="shared" si="161"/>
        <v>1.0435479364218886E-5</v>
      </c>
      <c r="BI36" s="5">
        <f t="shared" si="162"/>
        <v>3.3755170759467795E-6</v>
      </c>
      <c r="BJ36" s="8">
        <f t="shared" si="163"/>
        <v>0.5617794942514801</v>
      </c>
      <c r="BK36" s="8">
        <f t="shared" si="164"/>
        <v>0.24964918869134411</v>
      </c>
      <c r="BL36" s="8">
        <f t="shared" si="165"/>
        <v>0.18090420369318522</v>
      </c>
      <c r="BM36" s="8">
        <f t="shared" si="166"/>
        <v>0.43823841922410312</v>
      </c>
      <c r="BN36" s="8">
        <f t="shared" si="167"/>
        <v>0.56031837081994995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1.4472727272727299</v>
      </c>
      <c r="F37">
        <f>VLOOKUP(B37,home!$B$2:$E$405,3,FALSE)</f>
        <v>0.43</v>
      </c>
      <c r="G37">
        <f>VLOOKUP(C37,away!$B$2:$E$405,4,FALSE)</f>
        <v>1.23</v>
      </c>
      <c r="H37">
        <f>VLOOKUP(A37,away!$A$2:$E$405,3,FALSE)</f>
        <v>1.2145454545454499</v>
      </c>
      <c r="I37">
        <f>VLOOKUP(C37,away!$B$2:$E$405,3,FALSE)</f>
        <v>0.99</v>
      </c>
      <c r="J37">
        <f>VLOOKUP(B37,home!$B$2:$E$405,4,FALSE)</f>
        <v>1.65</v>
      </c>
      <c r="K37" s="3">
        <f t="shared" si="112"/>
        <v>0.76546254545454684</v>
      </c>
      <c r="L37" s="3">
        <f t="shared" si="113"/>
        <v>1.9839599999999924</v>
      </c>
      <c r="M37" s="5">
        <f t="shared" si="114"/>
        <v>6.3964787301287448E-2</v>
      </c>
      <c r="N37" s="5">
        <f t="shared" si="115"/>
        <v>4.8962648907102162E-2</v>
      </c>
      <c r="O37" s="5">
        <f t="shared" si="116"/>
        <v>0.12690357941426175</v>
      </c>
      <c r="P37" s="5">
        <f t="shared" si="117"/>
        <v>9.7139936925734027E-2</v>
      </c>
      <c r="Q37" s="5">
        <f t="shared" si="118"/>
        <v>1.8739536932313849E-2</v>
      </c>
      <c r="R37" s="5">
        <f t="shared" si="119"/>
        <v>0.12588581270735894</v>
      </c>
      <c r="S37" s="5">
        <f t="shared" si="120"/>
        <v>3.6880320188861393E-2</v>
      </c>
      <c r="T37" s="5">
        <f t="shared" si="121"/>
        <v>3.7178491692233237E-2</v>
      </c>
      <c r="U37" s="5">
        <f t="shared" si="122"/>
        <v>9.6360874631589294E-2</v>
      </c>
      <c r="V37" s="5">
        <f t="shared" si="123"/>
        <v>6.2231322508261152E-3</v>
      </c>
      <c r="W37" s="5">
        <f t="shared" si="124"/>
        <v>4.7814712136161515E-3</v>
      </c>
      <c r="X37" s="5">
        <f t="shared" si="125"/>
        <v>9.4862476289658618E-3</v>
      </c>
      <c r="Y37" s="5">
        <f t="shared" si="126"/>
        <v>9.4101679229815216E-3</v>
      </c>
      <c r="Z37" s="5">
        <f t="shared" si="127"/>
        <v>8.3250805659630264E-2</v>
      </c>
      <c r="AA37" s="5">
        <f t="shared" si="128"/>
        <v>6.3725373611362379E-2</v>
      </c>
      <c r="AB37" s="5">
        <f t="shared" si="129"/>
        <v>2.4389693347297719E-2</v>
      </c>
      <c r="AC37" s="5">
        <f t="shared" si="130"/>
        <v>5.9067134808715152E-4</v>
      </c>
      <c r="AD37" s="5">
        <f t="shared" si="131"/>
        <v>9.1500928154806497E-4</v>
      </c>
      <c r="AE37" s="5">
        <f t="shared" si="132"/>
        <v>1.8153418142200918E-3</v>
      </c>
      <c r="AF37" s="5">
        <f t="shared" si="133"/>
        <v>1.8007827728700402E-3</v>
      </c>
      <c r="AG37" s="5">
        <f t="shared" si="134"/>
        <v>1.1908936633544102E-3</v>
      </c>
      <c r="AH37" s="5">
        <f t="shared" si="135"/>
        <v>4.1291567099119852E-2</v>
      </c>
      <c r="AI37" s="5">
        <f t="shared" si="136"/>
        <v>3.16071480574995E-2</v>
      </c>
      <c r="AJ37" s="5">
        <f t="shared" si="137"/>
        <v>1.2097044003326148E-2</v>
      </c>
      <c r="AK37" s="5">
        <f t="shared" si="138"/>
        <v>3.0866113650872325E-3</v>
      </c>
      <c r="AL37" s="5">
        <f t="shared" si="139"/>
        <v>3.5880852523913147E-5</v>
      </c>
      <c r="AM37" s="5">
        <f t="shared" si="140"/>
        <v>1.4008106675366359E-4</v>
      </c>
      <c r="AN37" s="5">
        <f t="shared" si="141"/>
        <v>2.7791523319659734E-4</v>
      </c>
      <c r="AO37" s="5">
        <f t="shared" si="142"/>
        <v>2.7568635302635964E-4</v>
      </c>
      <c r="AP37" s="5">
        <f t="shared" si="143"/>
        <v>1.8231689898339141E-4</v>
      </c>
      <c r="AQ37" s="5">
        <f t="shared" si="144"/>
        <v>9.0427358726771941E-5</v>
      </c>
      <c r="AR37" s="5">
        <f t="shared" si="145"/>
        <v>1.63841634923939E-2</v>
      </c>
      <c r="AS37" s="5">
        <f t="shared" si="146"/>
        <v>1.254146349203129E-2</v>
      </c>
      <c r="AT37" s="5">
        <f t="shared" si="147"/>
        <v>4.8000102841677696E-3</v>
      </c>
      <c r="AU37" s="5">
        <f t="shared" si="148"/>
        <v>1.2247426967756882E-3</v>
      </c>
      <c r="AV37" s="5">
        <f t="shared" si="149"/>
        <v>2.3437366555019611E-4</v>
      </c>
      <c r="AW37" s="5">
        <f t="shared" si="150"/>
        <v>1.5136208781895142E-6</v>
      </c>
      <c r="AX37" s="5">
        <f t="shared" si="151"/>
        <v>1.7871134987874599E-5</v>
      </c>
      <c r="AY37" s="5">
        <f t="shared" si="152"/>
        <v>3.5455616970543548E-5</v>
      </c>
      <c r="AZ37" s="5">
        <f t="shared" si="153"/>
        <v>3.5171262922439665E-5</v>
      </c>
      <c r="BA37" s="5">
        <f t="shared" si="154"/>
        <v>2.3259459595867706E-5</v>
      </c>
      <c r="BB37" s="5">
        <f t="shared" si="155"/>
        <v>1.1536459364954377E-5</v>
      </c>
      <c r="BC37" s="5">
        <f t="shared" si="156"/>
        <v>4.5775747843389589E-6</v>
      </c>
      <c r="BD37" s="5">
        <f t="shared" si="157"/>
        <v>5.4175875003949448E-3</v>
      </c>
      <c r="BE37" s="5">
        <f t="shared" si="158"/>
        <v>4.1469603182750503E-3</v>
      </c>
      <c r="BF37" s="5">
        <f t="shared" si="159"/>
        <v>1.5871714005629084E-3</v>
      </c>
      <c r="BG37" s="5">
        <f t="shared" si="160"/>
        <v>4.0497342011584748E-4</v>
      </c>
      <c r="BH37" s="5">
        <f t="shared" si="161"/>
        <v>7.7497996250827541E-5</v>
      </c>
      <c r="BI37" s="5">
        <f t="shared" si="162"/>
        <v>1.1864362695557075E-5</v>
      </c>
      <c r="BJ37" s="8">
        <f t="shared" si="163"/>
        <v>0.13537489024851815</v>
      </c>
      <c r="BK37" s="8">
        <f t="shared" si="164"/>
        <v>0.20487018448429059</v>
      </c>
      <c r="BL37" s="8">
        <f t="shared" si="165"/>
        <v>0.57217851286611654</v>
      </c>
      <c r="BM37" s="8">
        <f t="shared" si="166"/>
        <v>0.51404414907440521</v>
      </c>
      <c r="BN37" s="8">
        <f t="shared" si="167"/>
        <v>0.48159630218805816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1.4472727272727299</v>
      </c>
      <c r="F38">
        <f>VLOOKUP(B38,home!$B$2:$E$405,3,FALSE)</f>
        <v>1.32</v>
      </c>
      <c r="G38">
        <f>VLOOKUP(C38,away!$B$2:$E$405,4,FALSE)</f>
        <v>0.94</v>
      </c>
      <c r="H38">
        <f>VLOOKUP(A38,away!$A$2:$E$405,3,FALSE)</f>
        <v>1.2145454545454499</v>
      </c>
      <c r="I38">
        <f>VLOOKUP(C38,away!$B$2:$E$405,3,FALSE)</f>
        <v>1.01</v>
      </c>
      <c r="J38">
        <f>VLOOKUP(B38,home!$B$2:$E$405,4,FALSE)</f>
        <v>0.69</v>
      </c>
      <c r="K38" s="3">
        <f t="shared" si="112"/>
        <v>1.7957760000000034</v>
      </c>
      <c r="L38" s="3">
        <f t="shared" si="113"/>
        <v>0.84641672727272399</v>
      </c>
      <c r="M38" s="5">
        <f t="shared" si="114"/>
        <v>7.1204965183470637E-2</v>
      </c>
      <c r="N38" s="5">
        <f t="shared" si="115"/>
        <v>0.1278681675573124</v>
      </c>
      <c r="O38" s="5">
        <f t="shared" si="116"/>
        <v>6.026907359616146E-2</v>
      </c>
      <c r="P38" s="5">
        <f t="shared" si="117"/>
        <v>0.10822975590622065</v>
      </c>
      <c r="Q38" s="5">
        <f t="shared" si="118"/>
        <v>0.11481129323170033</v>
      </c>
      <c r="R38" s="5">
        <f t="shared" si="119"/>
        <v>2.5506376014510963E-2</v>
      </c>
      <c r="S38" s="5">
        <f t="shared" si="120"/>
        <v>4.1126626610019368E-2</v>
      </c>
      <c r="T38" s="5">
        <f t="shared" si="121"/>
        <v>9.7178199071124835E-2</v>
      </c>
      <c r="U38" s="5">
        <f t="shared" si="122"/>
        <v>4.5803737893834524E-2</v>
      </c>
      <c r="V38" s="5">
        <f t="shared" si="123"/>
        <v>6.9457153222385933E-3</v>
      </c>
      <c r="W38" s="5">
        <f t="shared" si="124"/>
        <v>6.8725121638150116E-2</v>
      </c>
      <c r="X38" s="5">
        <f t="shared" si="125"/>
        <v>5.817009253838288E-2</v>
      </c>
      <c r="Y38" s="5">
        <f t="shared" si="126"/>
        <v>2.4618069675744765E-2</v>
      </c>
      <c r="Z38" s="5">
        <f t="shared" si="127"/>
        <v>7.1963411035966263E-3</v>
      </c>
      <c r="AA38" s="5">
        <f t="shared" si="128"/>
        <v>1.2923016641652359E-2</v>
      </c>
      <c r="AB38" s="5">
        <f t="shared" si="129"/>
        <v>1.1603421566339976E-2</v>
      </c>
      <c r="AC38" s="5">
        <f t="shared" si="130"/>
        <v>6.5983203557418971E-4</v>
      </c>
      <c r="AD38" s="5">
        <f t="shared" si="131"/>
        <v>3.0853731008717727E-2</v>
      </c>
      <c r="AE38" s="5">
        <f t="shared" si="132"/>
        <v>2.6115114024551814E-2</v>
      </c>
      <c r="AF38" s="5">
        <f t="shared" si="133"/>
        <v>1.1052134672507581E-2</v>
      </c>
      <c r="AG38" s="5">
        <f t="shared" si="134"/>
        <v>3.1182372196270894E-3</v>
      </c>
      <c r="AH38" s="5">
        <f t="shared" si="135"/>
        <v>1.5227758713111095E-3</v>
      </c>
      <c r="AI38" s="5">
        <f t="shared" si="136"/>
        <v>2.7345643630795843E-3</v>
      </c>
      <c r="AJ38" s="5">
        <f t="shared" si="137"/>
        <v>2.4553325268368066E-3</v>
      </c>
      <c r="AK38" s="5">
        <f t="shared" si="138"/>
        <v>1.4697424079043006E-3</v>
      </c>
      <c r="AL38" s="5">
        <f t="shared" si="139"/>
        <v>4.011712383555918E-5</v>
      </c>
      <c r="AM38" s="5">
        <f t="shared" si="140"/>
        <v>1.1081277931182238E-2</v>
      </c>
      <c r="AN38" s="5">
        <f t="shared" si="141"/>
        <v>9.3793790005107288E-3</v>
      </c>
      <c r="AO38" s="5">
        <f t="shared" si="142"/>
        <v>3.9694316387314018E-3</v>
      </c>
      <c r="AP38" s="5">
        <f t="shared" si="143"/>
        <v>1.1199311122626133E-3</v>
      </c>
      <c r="AQ38" s="5">
        <f t="shared" si="144"/>
        <v>2.3698210670305565E-4</v>
      </c>
      <c r="AR38" s="5">
        <f t="shared" si="145"/>
        <v>2.5778059387300409E-4</v>
      </c>
      <c r="AS38" s="5">
        <f t="shared" si="146"/>
        <v>4.6291620374288867E-4</v>
      </c>
      <c r="AT38" s="5">
        <f t="shared" si="147"/>
        <v>4.1564690434629564E-4</v>
      </c>
      <c r="AU38" s="5">
        <f t="shared" si="148"/>
        <v>2.4880291176645829E-4</v>
      </c>
      <c r="AV38" s="5">
        <f t="shared" si="149"/>
        <v>1.1169857442008108E-4</v>
      </c>
      <c r="AW38" s="5">
        <f t="shared" si="150"/>
        <v>1.6938060854771313E-6</v>
      </c>
      <c r="AX38" s="5">
        <f t="shared" si="151"/>
        <v>3.3165821596911247E-3</v>
      </c>
      <c r="AY38" s="5">
        <f t="shared" si="152"/>
        <v>2.8072106173368644E-3</v>
      </c>
      <c r="AZ38" s="5">
        <f t="shared" si="153"/>
        <v>1.1880350117457559E-3</v>
      </c>
      <c r="BA38" s="5">
        <f t="shared" si="154"/>
        <v>3.3519090217575166E-4</v>
      </c>
      <c r="BB38" s="5">
        <f t="shared" si="155"/>
        <v>7.0927796607797867E-5</v>
      </c>
      <c r="BC38" s="5">
        <f t="shared" si="156"/>
        <v>1.2006894695487542E-5</v>
      </c>
      <c r="BD38" s="5">
        <f t="shared" si="157"/>
        <v>3.6364967770067859E-5</v>
      </c>
      <c r="BE38" s="5">
        <f t="shared" si="158"/>
        <v>6.5303336362261511E-5</v>
      </c>
      <c r="BF38" s="5">
        <f t="shared" si="159"/>
        <v>5.8635082079638378E-5</v>
      </c>
      <c r="BG38" s="5">
        <f t="shared" si="160"/>
        <v>3.5098491052214965E-5</v>
      </c>
      <c r="BH38" s="5">
        <f t="shared" si="161"/>
        <v>1.5757256966945628E-5</v>
      </c>
      <c r="BI38" s="5">
        <f t="shared" si="162"/>
        <v>5.6593007774147606E-6</v>
      </c>
      <c r="BJ38" s="8">
        <f t="shared" si="163"/>
        <v>0.59602711580946233</v>
      </c>
      <c r="BK38" s="8">
        <f t="shared" si="164"/>
        <v>0.23101422279869582</v>
      </c>
      <c r="BL38" s="8">
        <f t="shared" si="165"/>
        <v>0.16600170450478835</v>
      </c>
      <c r="BM38" s="8">
        <f t="shared" si="166"/>
        <v>0.48954423591591528</v>
      </c>
      <c r="BN38" s="8">
        <f t="shared" si="167"/>
        <v>0.50788963148937649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1.4472727272727299</v>
      </c>
      <c r="F39">
        <f>VLOOKUP(B39,home!$B$2:$E$405,3,FALSE)</f>
        <v>1.1200000000000001</v>
      </c>
      <c r="G39">
        <f>VLOOKUP(C39,away!$B$2:$E$405,4,FALSE)</f>
        <v>1.63</v>
      </c>
      <c r="H39">
        <f>VLOOKUP(A39,away!$A$2:$E$405,3,FALSE)</f>
        <v>1.2145454545454499</v>
      </c>
      <c r="I39">
        <f>VLOOKUP(C39,away!$B$2:$E$405,3,FALSE)</f>
        <v>0.75</v>
      </c>
      <c r="J39">
        <f>VLOOKUP(B39,home!$B$2:$E$405,4,FALSE)</f>
        <v>0.76</v>
      </c>
      <c r="K39" s="3">
        <f t="shared" si="112"/>
        <v>2.6421410909090959</v>
      </c>
      <c r="L39" s="3">
        <f t="shared" si="113"/>
        <v>0.69229090909090651</v>
      </c>
      <c r="M39" s="5">
        <f t="shared" si="114"/>
        <v>3.5634821042487851E-2</v>
      </c>
      <c r="N39" s="5">
        <f t="shared" si="115"/>
        <v>9.4152224943549245E-2</v>
      </c>
      <c r="O39" s="5">
        <f t="shared" si="116"/>
        <v>2.4669662654795681E-2</v>
      </c>
      <c r="P39" s="5">
        <f t="shared" si="117"/>
        <v>6.5180729399101245E-2</v>
      </c>
      <c r="Q39" s="5">
        <f t="shared" si="118"/>
        <v>0.12438173116193393</v>
      </c>
      <c r="R39" s="5">
        <f t="shared" si="119"/>
        <v>8.539291593127241E-3</v>
      </c>
      <c r="S39" s="5">
        <f t="shared" si="120"/>
        <v>2.9806011091884587E-2</v>
      </c>
      <c r="T39" s="5">
        <f t="shared" si="121"/>
        <v>8.6108341740395986E-2</v>
      </c>
      <c r="U39" s="5">
        <f t="shared" si="122"/>
        <v>2.2562013205456082E-2</v>
      </c>
      <c r="V39" s="5">
        <f t="shared" si="123"/>
        <v>6.0576751946278783E-3</v>
      </c>
      <c r="W39" s="5">
        <f t="shared" si="124"/>
        <v>0.10954469428711799</v>
      </c>
      <c r="X39" s="5">
        <f t="shared" si="125"/>
        <v>7.5836795994114359E-2</v>
      </c>
      <c r="Y39" s="5">
        <f t="shared" si="126"/>
        <v>2.6250562220653518E-2</v>
      </c>
      <c r="Z39" s="5">
        <f t="shared" si="127"/>
        <v>1.9705579799994652E-3</v>
      </c>
      <c r="AA39" s="5">
        <f t="shared" si="128"/>
        <v>5.2064922109754117E-3</v>
      </c>
      <c r="AB39" s="5">
        <f t="shared" si="129"/>
        <v>6.8781435050581444E-3</v>
      </c>
      <c r="AC39" s="5">
        <f t="shared" si="130"/>
        <v>6.9251731189050737E-4</v>
      </c>
      <c r="AD39" s="5">
        <f t="shared" si="131"/>
        <v>7.2358134516767342E-2</v>
      </c>
      <c r="AE39" s="5">
        <f t="shared" si="132"/>
        <v>5.0092878724734974E-2</v>
      </c>
      <c r="AF39" s="5">
        <f t="shared" si="133"/>
        <v>1.7339422275663648E-2</v>
      </c>
      <c r="AG39" s="5">
        <f t="shared" si="134"/>
        <v>4.001308136776769E-3</v>
      </c>
      <c r="AH39" s="5">
        <f t="shared" si="135"/>
        <v>3.4104984384754241E-4</v>
      </c>
      <c r="AI39" s="5">
        <f t="shared" si="136"/>
        <v>9.0110180647772246E-4</v>
      </c>
      <c r="AJ39" s="5">
        <f t="shared" si="137"/>
        <v>1.1904190549936037E-3</v>
      </c>
      <c r="AK39" s="5">
        <f t="shared" si="138"/>
        <v>1.0484183668665915E-3</v>
      </c>
      <c r="AL39" s="5">
        <f t="shared" si="139"/>
        <v>5.0668174768391392E-5</v>
      </c>
      <c r="AM39" s="5">
        <f t="shared" si="140"/>
        <v>3.8236080093655735E-2</v>
      </c>
      <c r="AN39" s="5">
        <f t="shared" si="141"/>
        <v>2.6470490648109645E-2</v>
      </c>
      <c r="AO39" s="5">
        <f t="shared" si="142"/>
        <v>9.1626400174310806E-3</v>
      </c>
      <c r="AP39" s="5">
        <f t="shared" si="143"/>
        <v>2.1144041291133613E-3</v>
      </c>
      <c r="AQ39" s="5">
        <f t="shared" si="144"/>
        <v>3.6594568918236369E-4</v>
      </c>
      <c r="AR39" s="5">
        <f t="shared" si="145"/>
        <v>4.7221141288505378E-5</v>
      </c>
      <c r="AS39" s="5">
        <f t="shared" si="146"/>
        <v>1.2476491775798417E-4</v>
      </c>
      <c r="AT39" s="5">
        <f t="shared" si="147"/>
        <v>1.6482325795613199E-4</v>
      </c>
      <c r="AU39" s="5">
        <f t="shared" si="148"/>
        <v>1.4516210086113528E-4</v>
      </c>
      <c r="AV39" s="5">
        <f t="shared" si="149"/>
        <v>9.5884687881974057E-5</v>
      </c>
      <c r="AW39" s="5">
        <f t="shared" si="150"/>
        <v>2.5744080993038707E-6</v>
      </c>
      <c r="AX39" s="5">
        <f t="shared" si="151"/>
        <v>1.683751972845653E-2</v>
      </c>
      <c r="AY39" s="5">
        <f t="shared" si="152"/>
        <v>1.1656461839649246E-2</v>
      </c>
      <c r="AZ39" s="5">
        <f t="shared" si="153"/>
        <v>4.034831281877118E-3</v>
      </c>
      <c r="BA39" s="5">
        <f t="shared" si="154"/>
        <v>9.3109233871971277E-4</v>
      </c>
      <c r="BB39" s="5">
        <f t="shared" si="155"/>
        <v>1.6114669040496199E-4</v>
      </c>
      <c r="BC39" s="5">
        <f t="shared" si="156"/>
        <v>2.2312077759488406E-5</v>
      </c>
      <c r="BD39" s="5">
        <f t="shared" si="157"/>
        <v>5.4484611384882542E-6</v>
      </c>
      <c r="BE39" s="5">
        <f t="shared" si="158"/>
        <v>1.4395603056221171E-5</v>
      </c>
      <c r="BF39" s="5">
        <f t="shared" si="159"/>
        <v>1.9017607181629266E-5</v>
      </c>
      <c r="BG39" s="5">
        <f t="shared" si="160"/>
        <v>1.67490671284502E-5</v>
      </c>
      <c r="BH39" s="5">
        <f t="shared" si="161"/>
        <v>1.1063349623618274E-5</v>
      </c>
      <c r="BI39" s="5">
        <f t="shared" si="162"/>
        <v>5.8461861287311009E-6</v>
      </c>
      <c r="BJ39" s="8">
        <f t="shared" si="163"/>
        <v>0.77005901853606706</v>
      </c>
      <c r="BK39" s="8">
        <f t="shared" si="164"/>
        <v>0.14907888405440972</v>
      </c>
      <c r="BL39" s="8">
        <f t="shared" si="165"/>
        <v>7.198696862160088E-2</v>
      </c>
      <c r="BM39" s="8">
        <f t="shared" si="166"/>
        <v>0.62888308096553214</v>
      </c>
      <c r="BN39" s="8">
        <f t="shared" si="167"/>
        <v>0.35255846079499514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1.4472727272727299</v>
      </c>
      <c r="F40">
        <f>VLOOKUP(B40,home!$B$2:$E$405,3,FALSE)</f>
        <v>1.32</v>
      </c>
      <c r="G40">
        <f>VLOOKUP(C40,away!$B$2:$E$405,4,FALSE)</f>
        <v>0.69</v>
      </c>
      <c r="H40">
        <f>VLOOKUP(A40,away!$A$2:$E$405,3,FALSE)</f>
        <v>1.2145454545454499</v>
      </c>
      <c r="I40">
        <f>VLOOKUP(C40,away!$B$2:$E$405,3,FALSE)</f>
        <v>0.92</v>
      </c>
      <c r="J40">
        <f>VLOOKUP(B40,home!$B$2:$E$405,4,FALSE)</f>
        <v>1.65</v>
      </c>
      <c r="K40" s="3">
        <f t="shared" si="112"/>
        <v>1.3181760000000025</v>
      </c>
      <c r="L40" s="3">
        <f t="shared" si="113"/>
        <v>1.8436799999999931</v>
      </c>
      <c r="M40" s="5">
        <f t="shared" si="114"/>
        <v>4.234707193261826E-2</v>
      </c>
      <c r="N40" s="5">
        <f t="shared" si="115"/>
        <v>5.5820893891851117E-2</v>
      </c>
      <c r="O40" s="5">
        <f t="shared" si="116"/>
        <v>7.807444958072933E-2</v>
      </c>
      <c r="P40" s="5">
        <f t="shared" si="117"/>
        <v>0.10291586565052767</v>
      </c>
      <c r="Q40" s="5">
        <f t="shared" si="118"/>
        <v>3.6790881313392441E-2</v>
      </c>
      <c r="R40" s="5">
        <f t="shared" si="119"/>
        <v>7.197215060149928E-2</v>
      </c>
      <c r="S40" s="5">
        <f t="shared" si="120"/>
        <v>6.2528971421275059E-2</v>
      </c>
      <c r="T40" s="5">
        <f t="shared" si="121"/>
        <v>6.7830612059875117E-2</v>
      </c>
      <c r="U40" s="5">
        <f t="shared" si="122"/>
        <v>9.4871961591282084E-2</v>
      </c>
      <c r="V40" s="5">
        <f t="shared" si="123"/>
        <v>1.6884869952486427E-2</v>
      </c>
      <c r="W40" s="5">
        <f t="shared" si="124"/>
        <v>1.6165618922054151E-2</v>
      </c>
      <c r="X40" s="5">
        <f t="shared" si="125"/>
        <v>2.9804228294212684E-2</v>
      </c>
      <c r="Y40" s="5">
        <f t="shared" si="126"/>
        <v>2.7474729810736925E-2</v>
      </c>
      <c r="Z40" s="5">
        <f t="shared" si="127"/>
        <v>4.423120487365724E-2</v>
      </c>
      <c r="AA40" s="5">
        <f t="shared" si="128"/>
        <v>5.8304512715538118E-2</v>
      </c>
      <c r="AB40" s="5">
        <f t="shared" si="129"/>
        <v>3.8427804676658663E-2</v>
      </c>
      <c r="AC40" s="5">
        <f t="shared" si="130"/>
        <v>2.5647006514431356E-3</v>
      </c>
      <c r="AD40" s="5">
        <f t="shared" si="131"/>
        <v>5.3272827220494272E-3</v>
      </c>
      <c r="AE40" s="5">
        <f t="shared" si="132"/>
        <v>9.8218046089880492E-3</v>
      </c>
      <c r="AF40" s="5">
        <f t="shared" si="133"/>
        <v>9.0541323607495113E-3</v>
      </c>
      <c r="AG40" s="5">
        <f t="shared" si="134"/>
        <v>5.564307583622201E-3</v>
      </c>
      <c r="AH40" s="5">
        <f t="shared" si="135"/>
        <v>2.0387046950366021E-2</v>
      </c>
      <c r="AI40" s="5">
        <f t="shared" si="136"/>
        <v>2.6873716000845732E-2</v>
      </c>
      <c r="AJ40" s="5">
        <f t="shared" si="137"/>
        <v>1.7712143731565447E-2</v>
      </c>
      <c r="AK40" s="5">
        <f t="shared" si="138"/>
        <v>7.7825742585000152E-3</v>
      </c>
      <c r="AL40" s="5">
        <f t="shared" si="139"/>
        <v>2.4931913885118827E-4</v>
      </c>
      <c r="AM40" s="5">
        <f t="shared" si="140"/>
        <v>1.404459245884048E-3</v>
      </c>
      <c r="AN40" s="5">
        <f t="shared" si="141"/>
        <v>2.5893734224514916E-3</v>
      </c>
      <c r="AO40" s="5">
        <f t="shared" si="142"/>
        <v>2.3869879957526745E-3</v>
      </c>
      <c r="AP40" s="5">
        <f t="shared" si="143"/>
        <v>1.4669473426697586E-3</v>
      </c>
      <c r="AQ40" s="5">
        <f t="shared" si="144"/>
        <v>6.7614536918334271E-4</v>
      </c>
      <c r="AR40" s="5">
        <f t="shared" si="145"/>
        <v>7.5174381442901419E-3</v>
      </c>
      <c r="AS40" s="5">
        <f t="shared" si="146"/>
        <v>9.9093065432878207E-3</v>
      </c>
      <c r="AT40" s="5">
        <f t="shared" si="147"/>
        <v>6.5311050310024963E-3</v>
      </c>
      <c r="AU40" s="5">
        <f t="shared" si="148"/>
        <v>2.8697153017822525E-3</v>
      </c>
      <c r="AV40" s="5">
        <f t="shared" si="149"/>
        <v>9.4569745941053306E-4</v>
      </c>
      <c r="AW40" s="5">
        <f t="shared" si="150"/>
        <v>1.6831083018326634E-5</v>
      </c>
      <c r="AX40" s="5">
        <f t="shared" si="151"/>
        <v>3.0855407848374208E-4</v>
      </c>
      <c r="AY40" s="5">
        <f t="shared" si="152"/>
        <v>5.6887498341890331E-4</v>
      </c>
      <c r="AZ40" s="5">
        <f t="shared" si="153"/>
        <v>5.2441171471487996E-4</v>
      </c>
      <c r="BA40" s="5">
        <f t="shared" si="154"/>
        <v>3.2228246339517555E-4</v>
      </c>
      <c r="BB40" s="5">
        <f t="shared" si="155"/>
        <v>1.4854643302810377E-4</v>
      </c>
      <c r="BC40" s="5">
        <f t="shared" si="156"/>
        <v>5.4774417529050702E-5</v>
      </c>
      <c r="BD40" s="5">
        <f t="shared" si="157"/>
        <v>2.3099583929774661E-3</v>
      </c>
      <c r="BE40" s="5">
        <f t="shared" si="158"/>
        <v>3.0449317146214699E-3</v>
      </c>
      <c r="BF40" s="5">
        <f t="shared" si="159"/>
        <v>2.0068779539264394E-3</v>
      </c>
      <c r="BG40" s="5">
        <f t="shared" si="160"/>
        <v>8.8180611793164726E-4</v>
      </c>
      <c r="BH40" s="5">
        <f t="shared" si="161"/>
        <v>2.9059391532766746E-4</v>
      </c>
      <c r="BI40" s="5">
        <f t="shared" si="162"/>
        <v>7.6610784986192828E-5</v>
      </c>
      <c r="BJ40" s="8">
        <f t="shared" si="163"/>
        <v>0.27410584903404278</v>
      </c>
      <c r="BK40" s="8">
        <f t="shared" si="164"/>
        <v>0.22805967373062061</v>
      </c>
      <c r="BL40" s="8">
        <f t="shared" si="165"/>
        <v>0.45079040146652882</v>
      </c>
      <c r="BM40" s="8">
        <f t="shared" si="166"/>
        <v>0.60871377223383094</v>
      </c>
      <c r="BN40" s="8">
        <f t="shared" si="167"/>
        <v>0.38792131297061805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1.29749103942652</v>
      </c>
      <c r="F41">
        <f>VLOOKUP(B41,home!$B$2:$E$405,3,FALSE)</f>
        <v>0.66</v>
      </c>
      <c r="G41">
        <f>VLOOKUP(C41,away!$B$2:$E$405,4,FALSE)</f>
        <v>1.05</v>
      </c>
      <c r="H41">
        <f>VLOOKUP(A41,away!$A$2:$E$405,3,FALSE)</f>
        <v>1.0286738351254501</v>
      </c>
      <c r="I41">
        <f>VLOOKUP(C41,away!$B$2:$E$405,3,FALSE)</f>
        <v>0.66</v>
      </c>
      <c r="J41">
        <f>VLOOKUP(B41,home!$B$2:$E$405,4,FALSE)</f>
        <v>0.83</v>
      </c>
      <c r="K41" s="3">
        <f t="shared" si="112"/>
        <v>0.89916129032257841</v>
      </c>
      <c r="L41" s="3">
        <f t="shared" si="113"/>
        <v>0.56350752688172157</v>
      </c>
      <c r="M41" s="5">
        <f t="shared" si="114"/>
        <v>0.23161730489036439</v>
      </c>
      <c r="N41" s="5">
        <f t="shared" si="115"/>
        <v>0.20826131472625811</v>
      </c>
      <c r="O41" s="5">
        <f t="shared" si="116"/>
        <v>0.13051809466177891</v>
      </c>
      <c r="P41" s="5">
        <f t="shared" si="117"/>
        <v>0.11735681840652956</v>
      </c>
      <c r="Q41" s="5">
        <f t="shared" si="118"/>
        <v>9.3630256236769405E-2</v>
      </c>
      <c r="R41" s="5">
        <f t="shared" si="119"/>
        <v>3.6773964368086727E-2</v>
      </c>
      <c r="S41" s="5">
        <f t="shared" si="120"/>
        <v>1.4865710091288729E-2</v>
      </c>
      <c r="T41" s="5">
        <f t="shared" si="121"/>
        <v>5.2761354133283818E-2</v>
      </c>
      <c r="U41" s="5">
        <f t="shared" si="122"/>
        <v>3.3065725251485378E-2</v>
      </c>
      <c r="V41" s="5">
        <f t="shared" si="123"/>
        <v>8.369133061938267E-4</v>
      </c>
      <c r="W41" s="5">
        <f t="shared" si="124"/>
        <v>2.8062900670362413E-2</v>
      </c>
      <c r="X41" s="5">
        <f t="shared" si="125"/>
        <v>1.581365575388333E-2</v>
      </c>
      <c r="Y41" s="5">
        <f t="shared" si="126"/>
        <v>4.4555570224148501E-3</v>
      </c>
      <c r="Z41" s="5">
        <f t="shared" si="127"/>
        <v>6.9074685715657018E-3</v>
      </c>
      <c r="AA41" s="5">
        <f t="shared" si="128"/>
        <v>6.2109283536716737E-3</v>
      </c>
      <c r="AB41" s="5">
        <f t="shared" si="129"/>
        <v>2.7923131762942546E-3</v>
      </c>
      <c r="AC41" s="5">
        <f t="shared" si="130"/>
        <v>2.6503169458637864E-5</v>
      </c>
      <c r="AD41" s="5">
        <f t="shared" si="131"/>
        <v>6.3082684942393531E-3</v>
      </c>
      <c r="AE41" s="5">
        <f t="shared" si="132"/>
        <v>3.5547567780946994E-3</v>
      </c>
      <c r="AF41" s="5">
        <f t="shared" si="133"/>
        <v>1.0015661003450903E-3</v>
      </c>
      <c r="AG41" s="5">
        <f t="shared" si="134"/>
        <v>1.8813001207134404E-4</v>
      </c>
      <c r="AH41" s="5">
        <f t="shared" si="135"/>
        <v>9.7310263294405133E-4</v>
      </c>
      <c r="AI41" s="5">
        <f t="shared" si="136"/>
        <v>8.7497621905427154E-4</v>
      </c>
      <c r="AJ41" s="5">
        <f t="shared" si="137"/>
        <v>3.9337237306320491E-4</v>
      </c>
      <c r="AK41" s="5">
        <f t="shared" si="138"/>
        <v>1.1790173684692201E-4</v>
      </c>
      <c r="AL41" s="5">
        <f t="shared" si="139"/>
        <v>5.3714944085496784E-7</v>
      </c>
      <c r="AM41" s="5">
        <f t="shared" si="140"/>
        <v>1.1344301677963054E-3</v>
      </c>
      <c r="AN41" s="5">
        <f t="shared" si="141"/>
        <v>6.392599382749125E-4</v>
      </c>
      <c r="AO41" s="5">
        <f t="shared" si="142"/>
        <v>1.8011389342592892E-4</v>
      </c>
      <c r="AP41" s="5">
        <f t="shared" si="143"/>
        <v>3.3831844880494398E-5</v>
      </c>
      <c r="AQ41" s="5">
        <f t="shared" si="144"/>
        <v>4.7661248096133566E-6</v>
      </c>
      <c r="AR41" s="5">
        <f t="shared" si="145"/>
        <v>1.0967013161847884E-4</v>
      </c>
      <c r="AS41" s="5">
        <f t="shared" si="146"/>
        <v>9.8611137055918435E-5</v>
      </c>
      <c r="AT41" s="5">
        <f t="shared" si="147"/>
        <v>4.4333658617688122E-5</v>
      </c>
      <c r="AU41" s="5">
        <f t="shared" si="148"/>
        <v>1.3287703229133718E-5</v>
      </c>
      <c r="AV41" s="5">
        <f t="shared" si="149"/>
        <v>2.9869470952328405E-6</v>
      </c>
      <c r="AW41" s="5">
        <f t="shared" si="150"/>
        <v>7.560141959339196E-9</v>
      </c>
      <c r="AX41" s="5">
        <f t="shared" si="151"/>
        <v>1.7000594890943078E-4</v>
      </c>
      <c r="AY41" s="5">
        <f t="shared" si="152"/>
        <v>9.5799631825133657E-5</v>
      </c>
      <c r="AZ41" s="5">
        <f t="shared" si="153"/>
        <v>2.6991906802980263E-5</v>
      </c>
      <c r="BA41" s="5">
        <f t="shared" si="154"/>
        <v>5.0700475494564417E-6</v>
      </c>
      <c r="BB41" s="5">
        <f t="shared" si="155"/>
        <v>7.1425248894173293E-7</v>
      </c>
      <c r="BC41" s="5">
        <f t="shared" si="156"/>
        <v>8.0497330722534035E-8</v>
      </c>
      <c r="BD41" s="5">
        <f t="shared" si="157"/>
        <v>1.0299990773520315E-5</v>
      </c>
      <c r="BE41" s="5">
        <f t="shared" si="158"/>
        <v>9.2613529942291803E-6</v>
      </c>
      <c r="BF41" s="5">
        <f t="shared" si="159"/>
        <v>4.1637250542119921E-6</v>
      </c>
      <c r="BG41" s="5">
        <f t="shared" si="160"/>
        <v>1.247953464097901E-6</v>
      </c>
      <c r="BH41" s="5">
        <f t="shared" si="161"/>
        <v>2.8052786176019995E-7</v>
      </c>
      <c r="BI41" s="5">
        <f t="shared" si="162"/>
        <v>5.0447958830347076E-8</v>
      </c>
      <c r="BJ41" s="8">
        <f t="shared" si="163"/>
        <v>0.41632882418181638</v>
      </c>
      <c r="BK41" s="8">
        <f t="shared" si="164"/>
        <v>0.36479958664510115</v>
      </c>
      <c r="BL41" s="8">
        <f t="shared" si="165"/>
        <v>0.21201457234894852</v>
      </c>
      <c r="BM41" s="8">
        <f t="shared" si="166"/>
        <v>0.18179690638596135</v>
      </c>
      <c r="BN41" s="8">
        <f t="shared" si="167"/>
        <v>0.81815775328978713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1.29749103942652</v>
      </c>
      <c r="F42">
        <f>VLOOKUP(B42,home!$B$2:$E$405,3,FALSE)</f>
        <v>0.44</v>
      </c>
      <c r="G42">
        <f>VLOOKUP(C42,away!$B$2:$E$405,4,FALSE)</f>
        <v>0.99</v>
      </c>
      <c r="H42">
        <f>VLOOKUP(A42,away!$A$2:$E$405,3,FALSE)</f>
        <v>1.0286738351254501</v>
      </c>
      <c r="I42">
        <f>VLOOKUP(C42,away!$B$2:$E$405,3,FALSE)</f>
        <v>0.94</v>
      </c>
      <c r="J42">
        <f>VLOOKUP(B42,home!$B$2:$E$405,4,FALSE)</f>
        <v>0.49</v>
      </c>
      <c r="K42" s="3">
        <f t="shared" si="112"/>
        <v>0.5651870967741921</v>
      </c>
      <c r="L42" s="3">
        <f t="shared" si="113"/>
        <v>0.47380716845878229</v>
      </c>
      <c r="M42" s="5">
        <f t="shared" si="114"/>
        <v>0.35381034244107096</v>
      </c>
      <c r="N42" s="5">
        <f t="shared" si="115"/>
        <v>0.19996904025295156</v>
      </c>
      <c r="O42" s="5">
        <f t="shared" si="116"/>
        <v>0.16763787652343598</v>
      </c>
      <c r="P42" s="5">
        <f t="shared" si="117"/>
        <v>9.4746764741671263E-2</v>
      </c>
      <c r="Q42" s="5">
        <f t="shared" si="118"/>
        <v>5.6509960652643618E-2</v>
      </c>
      <c r="R42" s="5">
        <f t="shared" si="119"/>
        <v>3.971401380100608E-2</v>
      </c>
      <c r="S42" s="5">
        <f t="shared" si="120"/>
        <v>6.3430518784995359E-3</v>
      </c>
      <c r="T42" s="5">
        <f t="shared" si="121"/>
        <v>2.6774824446546278E-2</v>
      </c>
      <c r="U42" s="5">
        <f t="shared" si="122"/>
        <v>2.244584816144082E-2</v>
      </c>
      <c r="V42" s="5">
        <f t="shared" si="123"/>
        <v>1.8873377186269375E-4</v>
      </c>
      <c r="W42" s="5">
        <f t="shared" si="124"/>
        <v>1.0646233533363829E-2</v>
      </c>
      <c r="X42" s="5">
        <f t="shared" si="125"/>
        <v>5.0442617651940535E-3</v>
      </c>
      <c r="Y42" s="5">
        <f t="shared" si="126"/>
        <v>1.1950036919657465E-3</v>
      </c>
      <c r="Z42" s="5">
        <f t="shared" si="127"/>
        <v>6.2722614757292315E-3</v>
      </c>
      <c r="AA42" s="5">
        <f t="shared" si="128"/>
        <v>3.5450012536760132E-3</v>
      </c>
      <c r="AB42" s="5">
        <f t="shared" si="129"/>
        <v>1.0017944833130084E-3</v>
      </c>
      <c r="AC42" s="5">
        <f t="shared" si="130"/>
        <v>3.1588099852644262E-6</v>
      </c>
      <c r="AD42" s="5">
        <f t="shared" si="131"/>
        <v>1.5042784555754874E-3</v>
      </c>
      <c r="AE42" s="5">
        <f t="shared" si="132"/>
        <v>7.1273791560977188E-4</v>
      </c>
      <c r="AF42" s="5">
        <f t="shared" si="133"/>
        <v>1.6885016682414023E-4</v>
      </c>
      <c r="AG42" s="5">
        <f t="shared" si="134"/>
        <v>2.6667473145579639E-5</v>
      </c>
      <c r="AH42" s="5">
        <f t="shared" si="135"/>
        <v>7.4296061241209258E-4</v>
      </c>
      <c r="AI42" s="5">
        <f t="shared" si="136"/>
        <v>4.1991175154676631E-4</v>
      </c>
      <c r="AJ42" s="5">
        <f t="shared" si="137"/>
        <v>1.1866435187904134E-4</v>
      </c>
      <c r="AK42" s="5">
        <f t="shared" si="138"/>
        <v>2.235585350970218E-5</v>
      </c>
      <c r="AL42" s="5">
        <f t="shared" si="139"/>
        <v>3.3835870876198447E-8</v>
      </c>
      <c r="AM42" s="5">
        <f t="shared" si="140"/>
        <v>1.7003975460933506E-4</v>
      </c>
      <c r="AN42" s="5">
        <f t="shared" si="141"/>
        <v>8.0566054656875232E-5</v>
      </c>
      <c r="AO42" s="5">
        <f t="shared" si="142"/>
        <v>1.9086387115434767E-5</v>
      </c>
      <c r="AP42" s="5">
        <f t="shared" si="143"/>
        <v>3.0144223450907777E-6</v>
      </c>
      <c r="AQ42" s="5">
        <f t="shared" si="144"/>
        <v>3.5706372896658595E-7</v>
      </c>
      <c r="AR42" s="5">
        <f t="shared" si="145"/>
        <v>7.0404012808675316E-5</v>
      </c>
      <c r="AS42" s="5">
        <f t="shared" si="146"/>
        <v>3.9791439600588223E-5</v>
      </c>
      <c r="AT42" s="5">
        <f t="shared" si="147"/>
        <v>1.1244804112161035E-5</v>
      </c>
      <c r="AU42" s="5">
        <f t="shared" si="148"/>
        <v>2.1184727299822649E-6</v>
      </c>
      <c r="AV42" s="5">
        <f t="shared" si="149"/>
        <v>2.9933336296349324E-7</v>
      </c>
      <c r="AW42" s="5">
        <f t="shared" si="150"/>
        <v>2.5169160118215093E-10</v>
      </c>
      <c r="AX42" s="5">
        <f t="shared" si="151"/>
        <v>1.6017379207307688E-5</v>
      </c>
      <c r="AY42" s="5">
        <f t="shared" si="152"/>
        <v>7.5891490883450322E-6</v>
      </c>
      <c r="AZ42" s="5">
        <f t="shared" si="153"/>
        <v>1.7978966202801538E-6</v>
      </c>
      <c r="BA42" s="5">
        <f t="shared" si="154"/>
        <v>2.8395210227885145E-7</v>
      </c>
      <c r="BB42" s="5">
        <f t="shared" si="155"/>
        <v>3.3634635389665287E-8</v>
      </c>
      <c r="BC42" s="5">
        <f t="shared" si="156"/>
        <v>3.1872662712241732E-9</v>
      </c>
      <c r="BD42" s="5">
        <f t="shared" si="157"/>
        <v>5.5596543261690441E-6</v>
      </c>
      <c r="BE42" s="5">
        <f t="shared" si="158"/>
        <v>3.1422448876755588E-6</v>
      </c>
      <c r="BF42" s="5">
        <f t="shared" si="159"/>
        <v>8.87978132709448E-7</v>
      </c>
      <c r="BG42" s="5">
        <f t="shared" si="160"/>
        <v>1.6729126094167379E-7</v>
      </c>
      <c r="BH42" s="5">
        <f t="shared" si="161"/>
        <v>2.3637715521829594E-8</v>
      </c>
      <c r="BI42" s="5">
        <f t="shared" si="162"/>
        <v>2.6719463620314253E-9</v>
      </c>
      <c r="BJ42" s="8">
        <f t="shared" si="163"/>
        <v>0.30285064723519567</v>
      </c>
      <c r="BK42" s="8">
        <f t="shared" si="164"/>
        <v>0.4550996746280489</v>
      </c>
      <c r="BL42" s="8">
        <f t="shared" si="165"/>
        <v>0.23578206833310328</v>
      </c>
      <c r="BM42" s="8">
        <f t="shared" si="166"/>
        <v>8.7609064361900885E-2</v>
      </c>
      <c r="BN42" s="8">
        <f t="shared" si="167"/>
        <v>0.91238799841277929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1.29749103942652</v>
      </c>
      <c r="F43">
        <f>VLOOKUP(B43,home!$B$2:$E$405,3,FALSE)</f>
        <v>0.77</v>
      </c>
      <c r="G43">
        <f>VLOOKUP(C43,away!$B$2:$E$405,4,FALSE)</f>
        <v>0.72</v>
      </c>
      <c r="H43">
        <f>VLOOKUP(A43,away!$A$2:$E$405,3,FALSE)</f>
        <v>1.0286738351254501</v>
      </c>
      <c r="I43">
        <f>VLOOKUP(C43,away!$B$2:$E$405,3,FALSE)</f>
        <v>1.05</v>
      </c>
      <c r="J43">
        <f>VLOOKUP(B43,home!$B$2:$E$405,4,FALSE)</f>
        <v>1.62</v>
      </c>
      <c r="K43" s="3">
        <f t="shared" si="112"/>
        <v>0.71932903225806266</v>
      </c>
      <c r="L43" s="3">
        <f t="shared" si="113"/>
        <v>1.7497741935483908</v>
      </c>
      <c r="M43" s="5">
        <f t="shared" si="114"/>
        <v>8.4660746542190357E-2</v>
      </c>
      <c r="N43" s="5">
        <f t="shared" si="115"/>
        <v>6.0898932880438919E-2</v>
      </c>
      <c r="O43" s="5">
        <f t="shared" si="116"/>
        <v>0.14813718950606583</v>
      </c>
      <c r="P43" s="5">
        <f t="shared" si="117"/>
        <v>0.10655938116882757</v>
      </c>
      <c r="Q43" s="5">
        <f t="shared" si="118"/>
        <v>2.1903185227217414E-2</v>
      </c>
      <c r="R43" s="5">
        <f t="shared" si="119"/>
        <v>0.12960331565125077</v>
      </c>
      <c r="S43" s="5">
        <f t="shared" si="120"/>
        <v>3.3530597646646121E-2</v>
      </c>
      <c r="T43" s="5">
        <f t="shared" si="121"/>
        <v>3.8325628267095374E-2</v>
      </c>
      <c r="U43" s="5">
        <f t="shared" si="122"/>
        <v>9.3227427624850451E-2</v>
      </c>
      <c r="V43" s="5">
        <f t="shared" si="123"/>
        <v>4.6893039197031024E-3</v>
      </c>
      <c r="W43" s="5">
        <f t="shared" si="124"/>
        <v>5.2518656776211325E-3</v>
      </c>
      <c r="X43" s="5">
        <f t="shared" si="125"/>
        <v>9.1895790306839899E-3</v>
      </c>
      <c r="Y43" s="5">
        <f t="shared" si="126"/>
        <v>8.039844118732143E-3</v>
      </c>
      <c r="Z43" s="5">
        <f t="shared" si="127"/>
        <v>7.5592179041621618E-2</v>
      </c>
      <c r="AA43" s="5">
        <f t="shared" si="128"/>
        <v>5.4375648996287891E-2</v>
      </c>
      <c r="AB43" s="5">
        <f t="shared" si="129"/>
        <v>1.9556991485451928E-2</v>
      </c>
      <c r="AC43" s="5">
        <f t="shared" si="130"/>
        <v>3.6889094430196E-4</v>
      </c>
      <c r="AD43" s="5">
        <f t="shared" si="131"/>
        <v>9.444548638581358E-4</v>
      </c>
      <c r="AE43" s="5">
        <f t="shared" si="132"/>
        <v>1.6525827477502247E-3</v>
      </c>
      <c r="AF43" s="5">
        <f t="shared" si="133"/>
        <v>1.4458233223583171E-3</v>
      </c>
      <c r="AG43" s="5">
        <f t="shared" si="134"/>
        <v>8.4328811263099305E-4</v>
      </c>
      <c r="AH43" s="5">
        <f t="shared" si="135"/>
        <v>3.3067311030279746E-2</v>
      </c>
      <c r="AI43" s="5">
        <f t="shared" si="136"/>
        <v>2.3786276842787495E-2</v>
      </c>
      <c r="AJ43" s="5">
        <f t="shared" si="137"/>
        <v>8.555079751172345E-3</v>
      </c>
      <c r="AK43" s="5">
        <f t="shared" si="138"/>
        <v>2.0513057461004503E-3</v>
      </c>
      <c r="AL43" s="5">
        <f t="shared" si="139"/>
        <v>1.8572380872645357E-5</v>
      </c>
      <c r="AM43" s="5">
        <f t="shared" si="140"/>
        <v>1.3587476064609867E-4</v>
      </c>
      <c r="AN43" s="5">
        <f t="shared" si="141"/>
        <v>2.3775014973310792E-4</v>
      </c>
      <c r="AO43" s="5">
        <f t="shared" si="142"/>
        <v>2.0800453825762908E-4</v>
      </c>
      <c r="AP43" s="5">
        <f t="shared" si="143"/>
        <v>1.2132032439471611E-4</v>
      </c>
      <c r="AQ43" s="5">
        <f t="shared" si="144"/>
        <v>5.3070793194698371E-5</v>
      </c>
      <c r="AR43" s="5">
        <f t="shared" si="145"/>
        <v>1.1572065498164313E-2</v>
      </c>
      <c r="AS43" s="5">
        <f t="shared" si="146"/>
        <v>8.3241226760214521E-3</v>
      </c>
      <c r="AT43" s="5">
        <f t="shared" si="147"/>
        <v>2.9938915544699524E-3</v>
      </c>
      <c r="AU43" s="5">
        <f t="shared" si="148"/>
        <v>7.1786437152081934E-4</v>
      </c>
      <c r="AV43" s="5">
        <f t="shared" si="149"/>
        <v>1.290951709146533E-4</v>
      </c>
      <c r="AW43" s="5">
        <f t="shared" si="150"/>
        <v>6.4934376760971647E-7</v>
      </c>
      <c r="AX43" s="5">
        <f t="shared" si="151"/>
        <v>1.6289776680642339E-5</v>
      </c>
      <c r="AY43" s="5">
        <f t="shared" si="152"/>
        <v>2.8503430854454329E-5</v>
      </c>
      <c r="AZ43" s="5">
        <f t="shared" si="153"/>
        <v>2.4937283868357577E-5</v>
      </c>
      <c r="BA43" s="5">
        <f t="shared" si="154"/>
        <v>1.4544871923347559E-5</v>
      </c>
      <c r="BB43" s="5">
        <f t="shared" si="155"/>
        <v>6.3625603849850249E-6</v>
      </c>
      <c r="BC43" s="5">
        <f t="shared" si="156"/>
        <v>2.2266087933080227E-6</v>
      </c>
      <c r="BD43" s="5">
        <f t="shared" si="157"/>
        <v>3.3747502624566013E-3</v>
      </c>
      <c r="BE43" s="5">
        <f t="shared" si="158"/>
        <v>2.4275558404055503E-3</v>
      </c>
      <c r="BF43" s="5">
        <f t="shared" si="159"/>
        <v>8.7310569671566595E-4</v>
      </c>
      <c r="BG43" s="5">
        <f t="shared" si="160"/>
        <v>2.0935009195916055E-4</v>
      </c>
      <c r="BH43" s="5">
        <f t="shared" si="161"/>
        <v>3.7647899763029837E-5</v>
      </c>
      <c r="BI43" s="5">
        <f t="shared" si="162"/>
        <v>5.4162454606177615E-6</v>
      </c>
      <c r="BJ43" s="8">
        <f t="shared" si="163"/>
        <v>0.14934406934711797</v>
      </c>
      <c r="BK43" s="8">
        <f t="shared" si="164"/>
        <v>0.22985599603339618</v>
      </c>
      <c r="BL43" s="8">
        <f t="shared" si="165"/>
        <v>0.54302541194209863</v>
      </c>
      <c r="BM43" s="8">
        <f t="shared" si="166"/>
        <v>0.44602705130115694</v>
      </c>
      <c r="BN43" s="8">
        <f t="shared" si="167"/>
        <v>0.55176275097599081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1.29749103942652</v>
      </c>
      <c r="F44">
        <f>VLOOKUP(B44,home!$B$2:$E$405,3,FALSE)</f>
        <v>0.77</v>
      </c>
      <c r="G44">
        <f>VLOOKUP(C44,away!$B$2:$E$405,4,FALSE)</f>
        <v>0.55000000000000004</v>
      </c>
      <c r="H44">
        <f>VLOOKUP(A44,away!$A$2:$E$405,3,FALSE)</f>
        <v>1.0286738351254501</v>
      </c>
      <c r="I44">
        <f>VLOOKUP(C44,away!$B$2:$E$405,3,FALSE)</f>
        <v>1.05</v>
      </c>
      <c r="J44">
        <f>VLOOKUP(B44,home!$B$2:$E$405,4,FALSE)</f>
        <v>1.46</v>
      </c>
      <c r="K44" s="3">
        <f t="shared" si="112"/>
        <v>0.54948745519713127</v>
      </c>
      <c r="L44" s="3">
        <f t="shared" si="113"/>
        <v>1.576956989247315</v>
      </c>
      <c r="M44" s="5">
        <f t="shared" si="114"/>
        <v>0.11926057851290722</v>
      </c>
      <c r="N44" s="5">
        <f t="shared" si="115"/>
        <v>6.553219179239507E-2</v>
      </c>
      <c r="O44" s="5">
        <f t="shared" si="116"/>
        <v>0.18806880282760718</v>
      </c>
      <c r="P44" s="5">
        <f t="shared" si="117"/>
        <v>0.10334144786771292</v>
      </c>
      <c r="Q44" s="5">
        <f t="shared" si="118"/>
        <v>1.8004558650746745E-2</v>
      </c>
      <c r="R44" s="5">
        <f t="shared" si="119"/>
        <v>0.1482882065391852</v>
      </c>
      <c r="S44" s="5">
        <f t="shared" si="120"/>
        <v>2.2386808324595334E-2</v>
      </c>
      <c r="T44" s="5">
        <f t="shared" si="121"/>
        <v>2.8392414602608284E-2</v>
      </c>
      <c r="U44" s="5">
        <f t="shared" si="122"/>
        <v>8.1482509246963472E-2</v>
      </c>
      <c r="V44" s="5">
        <f t="shared" si="123"/>
        <v>2.1553971370442491E-3</v>
      </c>
      <c r="W44" s="5">
        <f t="shared" si="124"/>
        <v>3.2977597049821082E-3</v>
      </c>
      <c r="X44" s="5">
        <f t="shared" si="125"/>
        <v>5.2004252156296988E-3</v>
      </c>
      <c r="Y44" s="5">
        <f t="shared" si="126"/>
        <v>4.1004234454226152E-3</v>
      </c>
      <c r="Z44" s="5">
        <f t="shared" si="127"/>
        <v>7.7948041241639149E-2</v>
      </c>
      <c r="AA44" s="5">
        <f t="shared" si="128"/>
        <v>4.2831470819469336E-2</v>
      </c>
      <c r="AB44" s="5">
        <f t="shared" si="129"/>
        <v>1.1767677951470193E-2</v>
      </c>
      <c r="AC44" s="5">
        <f t="shared" si="130"/>
        <v>1.1673066220283409E-4</v>
      </c>
      <c r="AD44" s="5">
        <f t="shared" si="131"/>
        <v>4.5301939703556516E-4</v>
      </c>
      <c r="AE44" s="5">
        <f t="shared" si="132"/>
        <v>7.1439210441983888E-4</v>
      </c>
      <c r="AF44" s="5">
        <f t="shared" si="133"/>
        <v>5.6328281106398129E-4</v>
      </c>
      <c r="AG44" s="5">
        <f t="shared" si="134"/>
        <v>2.9609092194340665E-4</v>
      </c>
      <c r="AH44" s="5">
        <f t="shared" si="135"/>
        <v>3.0730177108535206E-2</v>
      </c>
      <c r="AI44" s="5">
        <f t="shared" si="136"/>
        <v>1.6885846817126147E-2</v>
      </c>
      <c r="AJ44" s="5">
        <f t="shared" si="137"/>
        <v>4.6392804981956115E-3</v>
      </c>
      <c r="AK44" s="5">
        <f t="shared" si="138"/>
        <v>8.4974214496639545E-4</v>
      </c>
      <c r="AL44" s="5">
        <f t="shared" si="139"/>
        <v>4.0459691854646622E-6</v>
      </c>
      <c r="AM44" s="5">
        <f t="shared" si="140"/>
        <v>4.978569512640234E-5</v>
      </c>
      <c r="AN44" s="5">
        <f t="shared" si="141"/>
        <v>7.850989989411615E-5</v>
      </c>
      <c r="AO44" s="5">
        <f t="shared" si="142"/>
        <v>6.1903367681566759E-5</v>
      </c>
      <c r="AP44" s="5">
        <f t="shared" si="143"/>
        <v>3.2539649441131015E-5</v>
      </c>
      <c r="AQ44" s="5">
        <f t="shared" si="144"/>
        <v>1.2828406903462261E-5</v>
      </c>
      <c r="AR44" s="5">
        <f t="shared" si="145"/>
        <v>9.6920335144224847E-3</v>
      </c>
      <c r="AS44" s="5">
        <f t="shared" si="146"/>
        <v>5.3256508315253203E-3</v>
      </c>
      <c r="AT44" s="5">
        <f t="shared" si="147"/>
        <v>1.4631891613416667E-3</v>
      </c>
      <c r="AU44" s="5">
        <f t="shared" si="148"/>
        <v>2.6800136291255241E-4</v>
      </c>
      <c r="AV44" s="5">
        <f t="shared" si="149"/>
        <v>3.6815846724045308E-5</v>
      </c>
      <c r="AW44" s="5">
        <f t="shared" si="150"/>
        <v>9.7386262843672073E-8</v>
      </c>
      <c r="AX44" s="5">
        <f t="shared" si="151"/>
        <v>4.5594358200378376E-6</v>
      </c>
      <c r="AY44" s="5">
        <f t="shared" si="152"/>
        <v>7.1900341834332309E-6</v>
      </c>
      <c r="AZ44" s="5">
        <f t="shared" si="153"/>
        <v>5.6691873292460732E-6</v>
      </c>
      <c r="BA44" s="5">
        <f t="shared" si="154"/>
        <v>2.9800215274023039E-6</v>
      </c>
      <c r="BB44" s="5">
        <f t="shared" si="155"/>
        <v>1.1748414439361307E-6</v>
      </c>
      <c r="BC44" s="5">
        <f t="shared" si="156"/>
        <v>3.7053488525449768E-7</v>
      </c>
      <c r="BD44" s="5">
        <f t="shared" si="157"/>
        <v>2.5473199984312948E-3</v>
      </c>
      <c r="BE44" s="5">
        <f t="shared" si="158"/>
        <v>1.3997203835107725E-3</v>
      </c>
      <c r="BF44" s="5">
        <f t="shared" si="159"/>
        <v>3.8456439576144342E-4</v>
      </c>
      <c r="BG44" s="5">
        <f t="shared" si="160"/>
        <v>7.0437770395459344E-5</v>
      </c>
      <c r="BH44" s="5">
        <f t="shared" si="161"/>
        <v>9.676167801090194E-6</v>
      </c>
      <c r="BI44" s="5">
        <f t="shared" si="162"/>
        <v>1.0633865642162952E-6</v>
      </c>
      <c r="BJ44" s="8">
        <f t="shared" si="163"/>
        <v>0.12681206972048331</v>
      </c>
      <c r="BK44" s="8">
        <f t="shared" si="164"/>
        <v>0.24727219850783144</v>
      </c>
      <c r="BL44" s="8">
        <f t="shared" si="165"/>
        <v>0.54674218677290909</v>
      </c>
      <c r="BM44" s="8">
        <f t="shared" si="166"/>
        <v>0.35627161740438806</v>
      </c>
      <c r="BN44" s="8">
        <f t="shared" si="167"/>
        <v>0.64249578619055436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1.29749103942652</v>
      </c>
      <c r="F45">
        <f>VLOOKUP(B45,home!$B$2:$E$405,3,FALSE)</f>
        <v>0.55000000000000004</v>
      </c>
      <c r="G45">
        <f>VLOOKUP(C45,away!$B$2:$E$405,4,FALSE)</f>
        <v>0.72</v>
      </c>
      <c r="H45">
        <f>VLOOKUP(A45,away!$A$2:$E$405,3,FALSE)</f>
        <v>1.0286738351254501</v>
      </c>
      <c r="I45">
        <f>VLOOKUP(C45,away!$B$2:$E$405,3,FALSE)</f>
        <v>0.67</v>
      </c>
      <c r="J45">
        <f>VLOOKUP(B45,home!$B$2:$E$405,4,FALSE)</f>
        <v>0.9</v>
      </c>
      <c r="K45" s="3">
        <f t="shared" si="112"/>
        <v>0.51380645161290195</v>
      </c>
      <c r="L45" s="3">
        <f t="shared" si="113"/>
        <v>0.62029032258064642</v>
      </c>
      <c r="M45" s="5">
        <f t="shared" si="114"/>
        <v>0.3217125692394206</v>
      </c>
      <c r="N45" s="5">
        <f t="shared" si="115"/>
        <v>0.16529799364017669</v>
      </c>
      <c r="O45" s="5">
        <f t="shared" si="116"/>
        <v>0.19955519335176874</v>
      </c>
      <c r="P45" s="5">
        <f t="shared" si="117"/>
        <v>0.10253274579699885</v>
      </c>
      <c r="Q45" s="5">
        <f t="shared" si="118"/>
        <v>4.2465587785495612E-2</v>
      </c>
      <c r="R45" s="5">
        <f t="shared" si="119"/>
        <v>6.1891077628405955E-2</v>
      </c>
      <c r="S45" s="5">
        <f t="shared" si="120"/>
        <v>8.1695315678264428E-3</v>
      </c>
      <c r="T45" s="5">
        <f t="shared" si="121"/>
        <v>2.6340993146041835E-2</v>
      </c>
      <c r="U45" s="5">
        <f t="shared" si="122"/>
        <v>3.1800034982749914E-2</v>
      </c>
      <c r="V45" s="5">
        <f t="shared" si="123"/>
        <v>2.8930051356948521E-4</v>
      </c>
      <c r="W45" s="5">
        <f t="shared" si="124"/>
        <v>7.2730309919072306E-3</v>
      </c>
      <c r="X45" s="5">
        <f t="shared" si="125"/>
        <v>4.511390740109175E-3</v>
      </c>
      <c r="Y45" s="5">
        <f t="shared" si="126"/>
        <v>1.3991860087348307E-3</v>
      </c>
      <c r="Z45" s="5">
        <f t="shared" si="127"/>
        <v>1.2796812168995923E-2</v>
      </c>
      <c r="AA45" s="5">
        <f t="shared" si="128"/>
        <v>6.5750846525085968E-3</v>
      </c>
      <c r="AB45" s="5">
        <f t="shared" si="129"/>
        <v>1.6891604571799466E-3</v>
      </c>
      <c r="AC45" s="5">
        <f t="shared" si="130"/>
        <v>5.7626704030574418E-6</v>
      </c>
      <c r="AD45" s="5">
        <f t="shared" si="131"/>
        <v>9.3423256160562952E-4</v>
      </c>
      <c r="AE45" s="5">
        <f t="shared" si="132"/>
        <v>5.7949541700369966E-4</v>
      </c>
      <c r="AF45" s="5">
        <f t="shared" si="133"/>
        <v>1.7972769957361553E-4</v>
      </c>
      <c r="AG45" s="5">
        <f t="shared" si="134"/>
        <v>3.7161117581731839E-5</v>
      </c>
      <c r="AH45" s="5">
        <f t="shared" si="135"/>
        <v>1.9844346870776051E-3</v>
      </c>
      <c r="AI45" s="5">
        <f t="shared" si="136"/>
        <v>1.0196153450249036E-3</v>
      </c>
      <c r="AJ45" s="5">
        <f t="shared" si="137"/>
        <v>2.6194247121865522E-4</v>
      </c>
      <c r="AK45" s="5">
        <f t="shared" si="138"/>
        <v>4.486257722119065E-5</v>
      </c>
      <c r="AL45" s="5">
        <f t="shared" si="139"/>
        <v>7.3464635956931385E-8</v>
      </c>
      <c r="AM45" s="5">
        <f t="shared" si="140"/>
        <v>9.6002943491964088E-5</v>
      </c>
      <c r="AN45" s="5">
        <f t="shared" si="141"/>
        <v>5.9549696787321975E-5</v>
      </c>
      <c r="AO45" s="5">
        <f t="shared" si="142"/>
        <v>1.8469050314893814E-5</v>
      </c>
      <c r="AP45" s="5">
        <f t="shared" si="143"/>
        <v>3.818724392527892E-6</v>
      </c>
      <c r="AQ45" s="5">
        <f t="shared" si="144"/>
        <v>5.9217944632192716E-7</v>
      </c>
      <c r="AR45" s="5">
        <f t="shared" si="145"/>
        <v>2.4618512643751844E-4</v>
      </c>
      <c r="AS45" s="5">
        <f t="shared" si="146"/>
        <v>1.2649150625473494E-4</v>
      </c>
      <c r="AT45" s="5">
        <f t="shared" si="147"/>
        <v>3.249607599395828E-5</v>
      </c>
      <c r="AU45" s="5">
        <f t="shared" si="148"/>
        <v>5.5655644992663035E-6</v>
      </c>
      <c r="AV45" s="5">
        <f t="shared" si="149"/>
        <v>7.1490573664768902E-7</v>
      </c>
      <c r="AW45" s="5">
        <f t="shared" si="150"/>
        <v>6.5038480894168652E-10</v>
      </c>
      <c r="AX45" s="5">
        <f t="shared" si="151"/>
        <v>8.2211552900000004E-6</v>
      </c>
      <c r="AY45" s="5">
        <f t="shared" si="152"/>
        <v>5.0995030668196881E-6</v>
      </c>
      <c r="AZ45" s="5">
        <f t="shared" si="153"/>
        <v>1.5815862011592901E-6</v>
      </c>
      <c r="BA45" s="5">
        <f t="shared" si="154"/>
        <v>3.270142049687318E-7</v>
      </c>
      <c r="BB45" s="5">
        <f t="shared" si="155"/>
        <v>5.0710936672127059E-8</v>
      </c>
      <c r="BC45" s="5">
        <f t="shared" si="156"/>
        <v>6.2911006533440866E-9</v>
      </c>
      <c r="BD45" s="5">
        <f t="shared" si="157"/>
        <v>2.5451041915414255E-5</v>
      </c>
      <c r="BE45" s="5">
        <f t="shared" si="158"/>
        <v>1.3076909536410231E-5</v>
      </c>
      <c r="BF45" s="5">
        <f t="shared" si="159"/>
        <v>3.3595002434829298E-6</v>
      </c>
      <c r="BG45" s="5">
        <f t="shared" si="160"/>
        <v>5.7537763309888146E-7</v>
      </c>
      <c r="BH45" s="5">
        <f t="shared" si="161"/>
        <v>7.3908184999991608E-8</v>
      </c>
      <c r="BI45" s="5">
        <f t="shared" si="162"/>
        <v>7.5949004559991208E-9</v>
      </c>
      <c r="BJ45" s="8">
        <f t="shared" si="163"/>
        <v>0.24921251796346333</v>
      </c>
      <c r="BK45" s="8">
        <f t="shared" si="164"/>
        <v>0.43271508275592119</v>
      </c>
      <c r="BL45" s="8">
        <f t="shared" si="165"/>
        <v>0.30527540366449152</v>
      </c>
      <c r="BM45" s="8">
        <f t="shared" si="166"/>
        <v>0.10653955025792354</v>
      </c>
      <c r="BN45" s="8">
        <f t="shared" si="167"/>
        <v>0.8934551674422665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1.29749103942652</v>
      </c>
      <c r="F46">
        <f>VLOOKUP(B46,home!$B$2:$E$405,3,FALSE)</f>
        <v>1.21</v>
      </c>
      <c r="G46">
        <f>VLOOKUP(C46,away!$B$2:$E$405,4,FALSE)</f>
        <v>1.1000000000000001</v>
      </c>
      <c r="H46">
        <f>VLOOKUP(A46,away!$A$2:$E$405,3,FALSE)</f>
        <v>1.0286738351254501</v>
      </c>
      <c r="I46">
        <f>VLOOKUP(C46,away!$B$2:$E$405,3,FALSE)</f>
        <v>0.77</v>
      </c>
      <c r="J46">
        <f>VLOOKUP(B46,home!$B$2:$E$405,4,FALSE)</f>
        <v>1.6</v>
      </c>
      <c r="K46" s="3">
        <f t="shared" si="112"/>
        <v>1.7269605734766982</v>
      </c>
      <c r="L46" s="3">
        <f t="shared" si="113"/>
        <v>1.2673261648745546</v>
      </c>
      <c r="M46" s="5">
        <f t="shared" si="114"/>
        <v>5.007232902461782E-2</v>
      </c>
      <c r="N46" s="5">
        <f t="shared" si="115"/>
        <v>8.647293804766791E-2</v>
      </c>
      <c r="O46" s="5">
        <f t="shared" si="116"/>
        <v>6.3457972709105748E-2</v>
      </c>
      <c r="P46" s="5">
        <f t="shared" si="117"/>
        <v>0.10958941694138592</v>
      </c>
      <c r="Q46" s="5">
        <f t="shared" si="118"/>
        <v>7.466767734050779E-2</v>
      </c>
      <c r="R46" s="5">
        <f t="shared" si="119"/>
        <v>4.0210974592072582E-2</v>
      </c>
      <c r="S46" s="5">
        <f t="shared" si="120"/>
        <v>5.9962461001406335E-2</v>
      </c>
      <c r="T46" s="5">
        <f t="shared" si="121"/>
        <v>9.4628301164036421E-2</v>
      </c>
      <c r="U46" s="5">
        <f t="shared" si="122"/>
        <v>6.9442767741582603E-2</v>
      </c>
      <c r="V46" s="5">
        <f t="shared" si="123"/>
        <v>1.4581686726468535E-2</v>
      </c>
      <c r="W46" s="5">
        <f t="shared" si="124"/>
        <v>4.2982711626712147E-2</v>
      </c>
      <c r="X46" s="5">
        <f t="shared" si="125"/>
        <v>5.4473115081790029E-2</v>
      </c>
      <c r="Y46" s="5">
        <f t="shared" si="126"/>
        <v>3.4517602012687616E-2</v>
      </c>
      <c r="Z46" s="5">
        <f t="shared" si="127"/>
        <v>1.6986806738546502E-2</v>
      </c>
      <c r="AA46" s="5">
        <f t="shared" si="128"/>
        <v>2.93355455067381E-2</v>
      </c>
      <c r="AB46" s="5">
        <f t="shared" si="129"/>
        <v>2.5330665245784111E-2</v>
      </c>
      <c r="AC46" s="5">
        <f t="shared" si="130"/>
        <v>1.9946128149815842E-3</v>
      </c>
      <c r="AD46" s="5">
        <f t="shared" si="131"/>
        <v>1.8557362080112581E-2</v>
      </c>
      <c r="AE46" s="5">
        <f t="shared" si="132"/>
        <v>2.3518230515177561E-2</v>
      </c>
      <c r="AF46" s="5">
        <f t="shared" si="133"/>
        <v>1.4902634441717855E-2</v>
      </c>
      <c r="AG46" s="5">
        <f t="shared" si="134"/>
        <v>6.2954995178499127E-3</v>
      </c>
      <c r="AH46" s="5">
        <f t="shared" si="135"/>
        <v>5.3819561593568448E-3</v>
      </c>
      <c r="AI46" s="5">
        <f t="shared" si="136"/>
        <v>9.2944260953893437E-3</v>
      </c>
      <c r="AJ46" s="5">
        <f t="shared" si="137"/>
        <v>8.0255537099151869E-3</v>
      </c>
      <c r="AK46" s="5">
        <f t="shared" si="138"/>
        <v>4.6199382791143918E-3</v>
      </c>
      <c r="AL46" s="5">
        <f t="shared" si="139"/>
        <v>1.746181651028698E-4</v>
      </c>
      <c r="AM46" s="5">
        <f t="shared" si="140"/>
        <v>6.4095665320171927E-3</v>
      </c>
      <c r="AN46" s="5">
        <f t="shared" si="141"/>
        <v>8.1230113715296485E-3</v>
      </c>
      <c r="AO46" s="5">
        <f t="shared" si="142"/>
        <v>5.1472524243565332E-3</v>
      </c>
      <c r="AP46" s="5">
        <f t="shared" si="143"/>
        <v>2.1744158915336731E-3</v>
      </c>
      <c r="AQ46" s="5">
        <f t="shared" si="144"/>
        <v>6.8892353816491381E-4</v>
      </c>
      <c r="AR46" s="5">
        <f t="shared" si="145"/>
        <v>1.3641387717921393E-3</v>
      </c>
      <c r="AS46" s="5">
        <f t="shared" si="146"/>
        <v>2.3558138756359513E-3</v>
      </c>
      <c r="AT46" s="5">
        <f t="shared" si="147"/>
        <v>2.034198840836313E-3</v>
      </c>
      <c r="AU46" s="5">
        <f t="shared" si="148"/>
        <v>1.1709937322454383E-3</v>
      </c>
      <c r="AV46" s="5">
        <f t="shared" si="149"/>
        <v>5.0556500184405012E-4</v>
      </c>
      <c r="AW46" s="5">
        <f t="shared" si="150"/>
        <v>1.0615922602897713E-5</v>
      </c>
      <c r="AX46" s="5">
        <f t="shared" si="151"/>
        <v>1.8448447823115779E-3</v>
      </c>
      <c r="AY46" s="5">
        <f t="shared" si="152"/>
        <v>2.3380200627557642E-3</v>
      </c>
      <c r="AZ46" s="5">
        <f t="shared" si="153"/>
        <v>1.4815169997660145E-3</v>
      </c>
      <c r="BA46" s="5">
        <f t="shared" si="154"/>
        <v>6.2585508583663991E-4</v>
      </c>
      <c r="BB46" s="5">
        <f t="shared" si="155"/>
        <v>1.98290631425146E-4</v>
      </c>
      <c r="BC46" s="5">
        <f t="shared" si="156"/>
        <v>5.0259781090916821E-5</v>
      </c>
      <c r="BD46" s="5">
        <f t="shared" si="157"/>
        <v>2.8813479300200288E-4</v>
      </c>
      <c r="BE46" s="5">
        <f t="shared" si="158"/>
        <v>4.9759742736132852E-4</v>
      </c>
      <c r="BF46" s="5">
        <f t="shared" si="159"/>
        <v>4.296655692582249E-4</v>
      </c>
      <c r="BG46" s="5">
        <f t="shared" si="160"/>
        <v>2.4733849929645872E-4</v>
      </c>
      <c r="BH46" s="5">
        <f t="shared" si="161"/>
        <v>1.0678595914696953E-4</v>
      </c>
      <c r="BI46" s="5">
        <f t="shared" si="162"/>
        <v>3.6883028249541967E-5</v>
      </c>
      <c r="BJ46" s="8">
        <f t="shared" si="163"/>
        <v>0.48009802892904774</v>
      </c>
      <c r="BK46" s="8">
        <f t="shared" si="164"/>
        <v>0.23871314473671884</v>
      </c>
      <c r="BL46" s="8">
        <f t="shared" si="165"/>
        <v>0.26413691553772739</v>
      </c>
      <c r="BM46" s="8">
        <f t="shared" si="166"/>
        <v>0.57313618314653014</v>
      </c>
      <c r="BN46" s="8">
        <f t="shared" si="167"/>
        <v>0.42447130865535776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1.29749103942652</v>
      </c>
      <c r="F47">
        <f>VLOOKUP(B47,home!$B$2:$E$405,3,FALSE)</f>
        <v>0.89</v>
      </c>
      <c r="G47">
        <f>VLOOKUP(C47,away!$B$2:$E$405,4,FALSE)</f>
        <v>0.5</v>
      </c>
      <c r="H47">
        <f>VLOOKUP(A47,away!$A$2:$E$405,3,FALSE)</f>
        <v>1.0286738351254501</v>
      </c>
      <c r="I47">
        <f>VLOOKUP(C47,away!$B$2:$E$405,3,FALSE)</f>
        <v>0.99</v>
      </c>
      <c r="J47">
        <f>VLOOKUP(B47,home!$B$2:$E$405,4,FALSE)</f>
        <v>0.9</v>
      </c>
      <c r="K47" s="3">
        <f t="shared" si="112"/>
        <v>0.57738351254480136</v>
      </c>
      <c r="L47" s="3">
        <f t="shared" si="113"/>
        <v>0.916548387096776</v>
      </c>
      <c r="M47" s="5">
        <f t="shared" si="114"/>
        <v>0.22448825270688522</v>
      </c>
      <c r="N47" s="5">
        <f t="shared" si="115"/>
        <v>0.1296158158729464</v>
      </c>
      <c r="O47" s="5">
        <f t="shared" si="116"/>
        <v>0.20575434594066908</v>
      </c>
      <c r="P47" s="5">
        <f t="shared" si="117"/>
        <v>0.11879916698058172</v>
      </c>
      <c r="Q47" s="5">
        <f t="shared" si="118"/>
        <v>3.7419017525041003E-2</v>
      </c>
      <c r="R47" s="5">
        <f t="shared" si="119"/>
        <v>9.4291906955036156E-2</v>
      </c>
      <c r="S47" s="5">
        <f t="shared" si="120"/>
        <v>1.5717127628174628E-2</v>
      </c>
      <c r="T47" s="5">
        <f t="shared" si="121"/>
        <v>3.4296340159322328E-2</v>
      </c>
      <c r="U47" s="5">
        <f t="shared" si="122"/>
        <v>5.4442592442246369E-2</v>
      </c>
      <c r="V47" s="5">
        <f t="shared" si="123"/>
        <v>9.2416697733133373E-4</v>
      </c>
      <c r="W47" s="5">
        <f t="shared" si="124"/>
        <v>7.2017079248612179E-3</v>
      </c>
      <c r="X47" s="5">
        <f t="shared" si="125"/>
        <v>6.6007137828736186E-3</v>
      </c>
      <c r="Y47" s="5">
        <f t="shared" si="126"/>
        <v>3.0249367856901369E-3</v>
      </c>
      <c r="Z47" s="5">
        <f t="shared" si="127"/>
        <v>2.8807698411972556E-2</v>
      </c>
      <c r="AA47" s="5">
        <f t="shared" si="128"/>
        <v>1.6633090097436014E-2</v>
      </c>
      <c r="AB47" s="5">
        <f t="shared" si="129"/>
        <v>4.8018359924658785E-3</v>
      </c>
      <c r="AC47" s="5">
        <f t="shared" si="130"/>
        <v>3.0566818567917989E-5</v>
      </c>
      <c r="AD47" s="5">
        <f t="shared" si="131"/>
        <v>1.0395368544945255E-3</v>
      </c>
      <c r="AE47" s="5">
        <f t="shared" si="132"/>
        <v>9.5278582731461313E-4</v>
      </c>
      <c r="AF47" s="5">
        <f t="shared" si="133"/>
        <v>4.3663715663693799E-4</v>
      </c>
      <c r="AG47" s="5">
        <f t="shared" si="134"/>
        <v>1.333996938873693E-4</v>
      </c>
      <c r="AH47" s="5">
        <f t="shared" si="135"/>
        <v>6.6009123788659495E-3</v>
      </c>
      <c r="AI47" s="5">
        <f t="shared" si="136"/>
        <v>3.8112579753100833E-3</v>
      </c>
      <c r="AJ47" s="5">
        <f t="shared" si="137"/>
        <v>1.1002787584994617E-3</v>
      </c>
      <c r="AK47" s="5">
        <f t="shared" si="138"/>
        <v>2.1176093812028414E-4</v>
      </c>
      <c r="AL47" s="5">
        <f t="shared" si="139"/>
        <v>6.4703832638523833E-7</v>
      </c>
      <c r="AM47" s="5">
        <f t="shared" si="140"/>
        <v>1.2004228809356464E-4</v>
      </c>
      <c r="AN47" s="5">
        <f t="shared" si="141"/>
        <v>1.1002456553556318E-4</v>
      </c>
      <c r="AO47" s="5">
        <f t="shared" si="142"/>
        <v>5.0421419041321977E-5</v>
      </c>
      <c r="AP47" s="5">
        <f t="shared" si="143"/>
        <v>1.5404556765818111E-5</v>
      </c>
      <c r="AQ47" s="5">
        <f t="shared" si="144"/>
        <v>3.5297554144128289E-6</v>
      </c>
      <c r="AR47" s="5">
        <f t="shared" si="145"/>
        <v>1.2100111188433462E-3</v>
      </c>
      <c r="AS47" s="5">
        <f t="shared" si="146"/>
        <v>6.9864047001603634E-4</v>
      </c>
      <c r="AT47" s="5">
        <f t="shared" si="147"/>
        <v>2.0169174429190501E-4</v>
      </c>
      <c r="AU47" s="5">
        <f t="shared" si="148"/>
        <v>3.8817829256849337E-5</v>
      </c>
      <c r="AV47" s="5">
        <f t="shared" si="149"/>
        <v>5.603193651421005E-6</v>
      </c>
      <c r="AW47" s="5">
        <f t="shared" si="150"/>
        <v>9.511462088674564E-9</v>
      </c>
      <c r="AX47" s="5">
        <f t="shared" si="151"/>
        <v>1.1551739658896223E-5</v>
      </c>
      <c r="AY47" s="5">
        <f t="shared" si="152"/>
        <v>1.0587728352523193E-5</v>
      </c>
      <c r="AZ47" s="5">
        <f t="shared" si="153"/>
        <v>4.852082672261969E-6</v>
      </c>
      <c r="BA47" s="5">
        <f t="shared" si="154"/>
        <v>1.4823895157739742E-6</v>
      </c>
      <c r="BB47" s="5">
        <f t="shared" si="155"/>
        <v>3.3967042993295167E-7</v>
      </c>
      <c r="BC47" s="5">
        <f t="shared" si="156"/>
        <v>6.2264876939903091E-8</v>
      </c>
      <c r="BD47" s="5">
        <f t="shared" si="157"/>
        <v>1.8483895655750562E-4</v>
      </c>
      <c r="BE47" s="5">
        <f t="shared" si="158"/>
        <v>1.0672296599228856E-4</v>
      </c>
      <c r="BF47" s="5">
        <f t="shared" si="159"/>
        <v>3.0810040486913469E-5</v>
      </c>
      <c r="BG47" s="5">
        <f t="shared" si="160"/>
        <v>5.9297364659938803E-6</v>
      </c>
      <c r="BH47" s="5">
        <f t="shared" si="161"/>
        <v>8.559330173001358E-7</v>
      </c>
      <c r="BI47" s="5">
        <f t="shared" si="162"/>
        <v>9.8840322406364527E-8</v>
      </c>
      <c r="BJ47" s="8">
        <f t="shared" si="163"/>
        <v>0.22104919004342516</v>
      </c>
      <c r="BK47" s="8">
        <f t="shared" si="164"/>
        <v>0.35997051587821971</v>
      </c>
      <c r="BL47" s="8">
        <f t="shared" si="165"/>
        <v>0.3901320023075513</v>
      </c>
      <c r="BM47" s="8">
        <f t="shared" si="166"/>
        <v>0.1895803224431187</v>
      </c>
      <c r="BN47" s="8">
        <f t="shared" si="167"/>
        <v>0.8103685059811595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1.29749103942652</v>
      </c>
      <c r="F48">
        <f>VLOOKUP(B48,home!$B$2:$E$405,3,FALSE)</f>
        <v>1.21</v>
      </c>
      <c r="G48">
        <f>VLOOKUP(C48,away!$B$2:$E$405,4,FALSE)</f>
        <v>1.1000000000000001</v>
      </c>
      <c r="H48">
        <f>VLOOKUP(A48,away!$A$2:$E$405,3,FALSE)</f>
        <v>1.0286738351254501</v>
      </c>
      <c r="I48">
        <f>VLOOKUP(C48,away!$B$2:$E$405,3,FALSE)</f>
        <v>0.39</v>
      </c>
      <c r="J48">
        <f>VLOOKUP(B48,home!$B$2:$E$405,4,FALSE)</f>
        <v>1.04</v>
      </c>
      <c r="K48" s="3">
        <f t="shared" si="112"/>
        <v>1.7269605734766982</v>
      </c>
      <c r="L48" s="3">
        <f t="shared" si="113"/>
        <v>0.41723010752688261</v>
      </c>
      <c r="M48" s="5">
        <f t="shared" si="114"/>
        <v>0.11716282078034525</v>
      </c>
      <c r="N48" s="5">
        <f t="shared" si="115"/>
        <v>0.20233557216497261</v>
      </c>
      <c r="O48" s="5">
        <f t="shared" si="116"/>
        <v>4.8883856312336327E-2</v>
      </c>
      <c r="P48" s="5">
        <f t="shared" si="117"/>
        <v>8.4420492530904848E-2</v>
      </c>
      <c r="Q48" s="5">
        <f t="shared" si="118"/>
        <v>0.17471277787037851</v>
      </c>
      <c r="R48" s="5">
        <f t="shared" si="119"/>
        <v>1.0197908312762381E-2</v>
      </c>
      <c r="S48" s="5">
        <f t="shared" si="120"/>
        <v>1.5207084277447097E-2</v>
      </c>
      <c r="T48" s="5">
        <f t="shared" si="121"/>
        <v>7.2895431097178387E-2</v>
      </c>
      <c r="U48" s="5">
        <f t="shared" si="122"/>
        <v>1.7611385588070905E-2</v>
      </c>
      <c r="V48" s="5">
        <f t="shared" si="123"/>
        <v>1.2174790756151498E-3</v>
      </c>
      <c r="W48" s="5">
        <f t="shared" si="124"/>
        <v>0.10057402635491199</v>
      </c>
      <c r="X48" s="5">
        <f t="shared" si="125"/>
        <v>4.1962511830471456E-2</v>
      </c>
      <c r="Y48" s="5">
        <f t="shared" si="126"/>
        <v>8.7540116615628417E-3</v>
      </c>
      <c r="Z48" s="5">
        <f t="shared" si="127"/>
        <v>1.4182914606277127E-3</v>
      </c>
      <c r="AA48" s="5">
        <f t="shared" si="128"/>
        <v>2.4493334342027386E-3</v>
      </c>
      <c r="AB48" s="5">
        <f t="shared" si="129"/>
        <v>2.1149511360832067E-3</v>
      </c>
      <c r="AC48" s="5">
        <f t="shared" si="130"/>
        <v>5.4827644194714338E-5</v>
      </c>
      <c r="AD48" s="5">
        <f t="shared" si="131"/>
        <v>4.3421844557684823E-2</v>
      </c>
      <c r="AE48" s="5">
        <f t="shared" si="132"/>
        <v>1.8116900873818422E-2</v>
      </c>
      <c r="AF48" s="5">
        <f t="shared" si="133"/>
        <v>3.7794582498185659E-3</v>
      </c>
      <c r="AG48" s="5">
        <f t="shared" si="134"/>
        <v>5.2563459065505468E-4</v>
      </c>
      <c r="AH48" s="5">
        <f t="shared" si="135"/>
        <v>1.4793847465553999E-4</v>
      </c>
      <c r="AI48" s="5">
        <f t="shared" si="136"/>
        <v>2.5548391303039926E-4</v>
      </c>
      <c r="AJ48" s="5">
        <f t="shared" si="137"/>
        <v>2.2060532248052464E-4</v>
      </c>
      <c r="AK48" s="5">
        <f t="shared" si="138"/>
        <v>1.2699223140765964E-4</v>
      </c>
      <c r="AL48" s="5">
        <f t="shared" si="139"/>
        <v>1.5802203109822928E-6</v>
      </c>
      <c r="AM48" s="5">
        <f t="shared" si="140"/>
        <v>1.4997562715751089E-2</v>
      </c>
      <c r="AN48" s="5">
        <f t="shared" si="141"/>
        <v>6.2574347045339929E-3</v>
      </c>
      <c r="AO48" s="5">
        <f t="shared" si="142"/>
        <v>1.3053950773075822E-3</v>
      </c>
      <c r="AP48" s="5">
        <f t="shared" si="143"/>
        <v>1.815500428233686E-4</v>
      </c>
      <c r="AQ48" s="5">
        <f t="shared" si="144"/>
        <v>1.8937035972176052E-5</v>
      </c>
      <c r="AR48" s="5">
        <f t="shared" si="145"/>
        <v>1.2344877137578798E-5</v>
      </c>
      <c r="AS48" s="5">
        <f t="shared" si="146"/>
        <v>2.1319116101012458E-5</v>
      </c>
      <c r="AT48" s="5">
        <f t="shared" si="147"/>
        <v>1.8408636483910394E-5</v>
      </c>
      <c r="AU48" s="5">
        <f t="shared" si="148"/>
        <v>1.0596996473059325E-5</v>
      </c>
      <c r="AV48" s="5">
        <f t="shared" si="149"/>
        <v>4.5751487765612681E-6</v>
      </c>
      <c r="AW48" s="5">
        <f t="shared" si="150"/>
        <v>3.1628107143724909E-8</v>
      </c>
      <c r="AX48" s="5">
        <f t="shared" si="151"/>
        <v>4.3166999180577099E-3</v>
      </c>
      <c r="AY48" s="5">
        <f t="shared" si="152"/>
        <v>1.8010571709725037E-3</v>
      </c>
      <c r="AZ48" s="5">
        <f t="shared" si="153"/>
        <v>3.7572763855346029E-4</v>
      </c>
      <c r="BA48" s="5">
        <f t="shared" si="154"/>
        <v>5.225496101149398E-5</v>
      </c>
      <c r="BB48" s="5">
        <f t="shared" si="155"/>
        <v>5.4505857504096719E-6</v>
      </c>
      <c r="BC48" s="5">
        <f t="shared" si="156"/>
        <v>4.5482969574558461E-7</v>
      </c>
      <c r="BD48" s="5">
        <f t="shared" si="157"/>
        <v>8.5844240258635886E-7</v>
      </c>
      <c r="BE48" s="5">
        <f t="shared" si="158"/>
        <v>1.4824961838672527E-6</v>
      </c>
      <c r="BF48" s="5">
        <f t="shared" si="159"/>
        <v>1.2801062299342039E-6</v>
      </c>
      <c r="BG48" s="5">
        <f t="shared" si="160"/>
        <v>7.3689766298608916E-7</v>
      </c>
      <c r="BH48" s="5">
        <f t="shared" si="161"/>
        <v>3.1814830266602371E-7</v>
      </c>
      <c r="BI48" s="5">
        <f t="shared" si="162"/>
        <v>1.0988591504455092E-7</v>
      </c>
      <c r="BJ48" s="8">
        <f t="shared" si="163"/>
        <v>0.69639069393188213</v>
      </c>
      <c r="BK48" s="8">
        <f t="shared" si="164"/>
        <v>0.21986534169979055</v>
      </c>
      <c r="BL48" s="8">
        <f t="shared" si="165"/>
        <v>8.2080485476698897E-2</v>
      </c>
      <c r="BM48" s="8">
        <f t="shared" si="166"/>
        <v>0.36024035905443413</v>
      </c>
      <c r="BN48" s="8">
        <f t="shared" si="167"/>
        <v>0.63771342797169983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1.29749103942652</v>
      </c>
      <c r="F49">
        <f>VLOOKUP(B49,home!$B$2:$E$405,3,FALSE)</f>
        <v>0.77</v>
      </c>
      <c r="G49">
        <f>VLOOKUP(C49,away!$B$2:$E$405,4,FALSE)</f>
        <v>1.1000000000000001</v>
      </c>
      <c r="H49">
        <f>VLOOKUP(A49,away!$A$2:$E$405,3,FALSE)</f>
        <v>1.0286738351254501</v>
      </c>
      <c r="I49">
        <f>VLOOKUP(C49,away!$B$2:$E$405,3,FALSE)</f>
        <v>0.44</v>
      </c>
      <c r="J49">
        <f>VLOOKUP(B49,home!$B$2:$E$405,4,FALSE)</f>
        <v>0.97</v>
      </c>
      <c r="K49" s="3">
        <f t="shared" si="112"/>
        <v>1.0989749103942625</v>
      </c>
      <c r="L49" s="3">
        <f t="shared" si="113"/>
        <v>0.4390379928315421</v>
      </c>
      <c r="M49" s="5">
        <f t="shared" si="114"/>
        <v>0.21480752095018979</v>
      </c>
      <c r="N49" s="5">
        <f t="shared" si="115"/>
        <v>0.23606807608824848</v>
      </c>
      <c r="O49" s="5">
        <f t="shared" si="116"/>
        <v>9.4308662843090751E-2</v>
      </c>
      <c r="P49" s="5">
        <f t="shared" si="117"/>
        <v>0.10364285429738837</v>
      </c>
      <c r="Q49" s="5">
        <f t="shared" si="118"/>
        <v>0.12971644638301438</v>
      </c>
      <c r="R49" s="5">
        <f t="shared" si="119"/>
        <v>2.0702543020628593E-2</v>
      </c>
      <c r="S49" s="5">
        <f t="shared" si="120"/>
        <v>1.2501705246857397E-2</v>
      </c>
      <c r="T49" s="5">
        <f t="shared" si="121"/>
        <v>5.6950448257238988E-2</v>
      </c>
      <c r="U49" s="5">
        <f t="shared" si="122"/>
        <v>2.2751575361028675E-2</v>
      </c>
      <c r="V49" s="5">
        <f t="shared" si="123"/>
        <v>6.7021883365754186E-4</v>
      </c>
      <c r="W49" s="5">
        <f t="shared" si="124"/>
        <v>4.7518373346811811E-2</v>
      </c>
      <c r="X49" s="5">
        <f t="shared" si="125"/>
        <v>2.0862371256804103E-2</v>
      </c>
      <c r="Y49" s="5">
        <f t="shared" si="126"/>
        <v>4.5796868011468636E-3</v>
      </c>
      <c r="Z49" s="5">
        <f t="shared" si="127"/>
        <v>3.0297343114284773E-3</v>
      </c>
      <c r="AA49" s="5">
        <f t="shared" si="128"/>
        <v>3.3296019934205335E-3</v>
      </c>
      <c r="AB49" s="5">
        <f t="shared" si="129"/>
        <v>1.8295745261839441E-3</v>
      </c>
      <c r="AC49" s="5">
        <f t="shared" si="130"/>
        <v>2.0210940653074694E-5</v>
      </c>
      <c r="AD49" s="5">
        <f t="shared" si="131"/>
        <v>1.3055375022723406E-2</v>
      </c>
      <c r="AE49" s="5">
        <f t="shared" si="132"/>
        <v>5.7318056456395318E-3</v>
      </c>
      <c r="AF49" s="5">
        <f t="shared" si="133"/>
        <v>1.2582402229810404E-3</v>
      </c>
      <c r="AG49" s="5">
        <f t="shared" si="134"/>
        <v>1.8413842066583607E-4</v>
      </c>
      <c r="AH49" s="5">
        <f t="shared" si="135"/>
        <v>3.3254211772560304E-4</v>
      </c>
      <c r="AI49" s="5">
        <f t="shared" si="136"/>
        <v>3.6545544402981291E-4</v>
      </c>
      <c r="AJ49" s="5">
        <f t="shared" si="137"/>
        <v>2.0081318192787952E-4</v>
      </c>
      <c r="AK49" s="5">
        <f t="shared" si="138"/>
        <v>7.3562882871726056E-5</v>
      </c>
      <c r="AL49" s="5">
        <f t="shared" si="139"/>
        <v>3.9006447596506907E-7</v>
      </c>
      <c r="AM49" s="5">
        <f t="shared" si="140"/>
        <v>2.8695059191521902E-3</v>
      </c>
      <c r="AN49" s="5">
        <f t="shared" si="141"/>
        <v>1.2598221191628069E-3</v>
      </c>
      <c r="AO49" s="5">
        <f t="shared" si="142"/>
        <v>2.7655488726100922E-4</v>
      </c>
      <c r="AP49" s="5">
        <f t="shared" si="143"/>
        <v>4.047270087027565E-5</v>
      </c>
      <c r="AQ49" s="5">
        <f t="shared" si="144"/>
        <v>4.4422633386393045E-6</v>
      </c>
      <c r="AR49" s="5">
        <f t="shared" si="145"/>
        <v>2.9199724779639828E-5</v>
      </c>
      <c r="AS49" s="5">
        <f t="shared" si="146"/>
        <v>3.208976492324181E-5</v>
      </c>
      <c r="AT49" s="5">
        <f t="shared" si="147"/>
        <v>1.7632923265546304E-5</v>
      </c>
      <c r="AU49" s="5">
        <f t="shared" si="148"/>
        <v>6.4593800885808869E-6</v>
      </c>
      <c r="AV49" s="5">
        <f t="shared" si="149"/>
        <v>1.774674163512666E-6</v>
      </c>
      <c r="AW49" s="5">
        <f t="shared" si="150"/>
        <v>5.2278579795797264E-9</v>
      </c>
      <c r="AX49" s="5">
        <f t="shared" si="151"/>
        <v>5.2558583506268053E-4</v>
      </c>
      <c r="AY49" s="5">
        <f t="shared" si="152"/>
        <v>2.3075215008660919E-4</v>
      </c>
      <c r="AZ49" s="5">
        <f t="shared" si="153"/>
        <v>5.0654480407793814E-5</v>
      </c>
      <c r="BA49" s="5">
        <f t="shared" si="154"/>
        <v>7.4130804687208268E-6</v>
      </c>
      <c r="BB49" s="5">
        <f t="shared" si="155"/>
        <v>8.1365599242147424E-7</v>
      </c>
      <c r="BC49" s="5">
        <f t="shared" si="156"/>
        <v>7.1445178753616105E-8</v>
      </c>
      <c r="BD49" s="5">
        <f t="shared" si="157"/>
        <v>2.1366314264144192E-6</v>
      </c>
      <c r="BE49" s="5">
        <f t="shared" si="158"/>
        <v>2.3481043303893521E-6</v>
      </c>
      <c r="BF49" s="5">
        <f t="shared" si="159"/>
        <v>1.2902538730430088E-6</v>
      </c>
      <c r="BG49" s="5">
        <f t="shared" si="160"/>
        <v>4.7265221150443032E-7</v>
      </c>
      <c r="BH49" s="5">
        <f t="shared" si="161"/>
        <v>1.2985823044643283E-7</v>
      </c>
      <c r="BI49" s="5">
        <f t="shared" si="162"/>
        <v>2.854218743376521E-8</v>
      </c>
      <c r="BJ49" s="8">
        <f t="shared" si="163"/>
        <v>0.52119104998225629</v>
      </c>
      <c r="BK49" s="8">
        <f t="shared" si="164"/>
        <v>0.33187365248330869</v>
      </c>
      <c r="BL49" s="8">
        <f t="shared" si="165"/>
        <v>0.1439878938803873</v>
      </c>
      <c r="BM49" s="8">
        <f t="shared" si="166"/>
        <v>0.20060548015259183</v>
      </c>
      <c r="BN49" s="8">
        <f t="shared" si="167"/>
        <v>0.79924610358256043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1.29749103942652</v>
      </c>
      <c r="F50">
        <f>VLOOKUP(B50,home!$B$2:$E$405,3,FALSE)</f>
        <v>0.88</v>
      </c>
      <c r="G50">
        <f>VLOOKUP(C50,away!$B$2:$E$405,4,FALSE)</f>
        <v>0.88</v>
      </c>
      <c r="H50">
        <f>VLOOKUP(A50,away!$A$2:$E$405,3,FALSE)</f>
        <v>1.0286738351254501</v>
      </c>
      <c r="I50">
        <f>VLOOKUP(C50,away!$B$2:$E$405,3,FALSE)</f>
        <v>1.1599999999999999</v>
      </c>
      <c r="J50">
        <f>VLOOKUP(B50,home!$B$2:$E$405,4,FALSE)</f>
        <v>0.9</v>
      </c>
      <c r="K50" s="3">
        <f t="shared" si="112"/>
        <v>1.0047770609318971</v>
      </c>
      <c r="L50" s="3">
        <f t="shared" si="113"/>
        <v>1.0739354838709698</v>
      </c>
      <c r="M50" s="5">
        <f t="shared" si="114"/>
        <v>0.12509115783247168</v>
      </c>
      <c r="N50" s="5">
        <f t="shared" si="115"/>
        <v>0.12568872591547894</v>
      </c>
      <c r="O50" s="5">
        <f t="shared" si="116"/>
        <v>0.1343398331147953</v>
      </c>
      <c r="P50" s="5">
        <f t="shared" si="117"/>
        <v>0.13498158268316557</v>
      </c>
      <c r="Q50" s="5">
        <f t="shared" si="118"/>
        <v>6.3144574308814844E-2</v>
      </c>
      <c r="R50" s="5">
        <f t="shared" si="119"/>
        <v>7.2136156839641516E-2</v>
      </c>
      <c r="S50" s="5">
        <f t="shared" si="120"/>
        <v>3.6413500321208617E-2</v>
      </c>
      <c r="T50" s="5">
        <f t="shared" si="121"/>
        <v>6.7813198964163462E-2</v>
      </c>
      <c r="U50" s="5">
        <f t="shared" si="122"/>
        <v>7.2480755656257362E-2</v>
      </c>
      <c r="V50" s="5">
        <f t="shared" si="123"/>
        <v>4.3658400708717253E-3</v>
      </c>
      <c r="W50" s="5">
        <f t="shared" si="124"/>
        <v>2.1148739929268918E-2</v>
      </c>
      <c r="X50" s="5">
        <f t="shared" si="125"/>
        <v>2.2712382249200715E-2</v>
      </c>
      <c r="Y50" s="5">
        <f t="shared" si="126"/>
        <v>1.2195816610328897E-2</v>
      </c>
      <c r="Z50" s="5">
        <f t="shared" si="127"/>
        <v>2.5823192833390862E-2</v>
      </c>
      <c r="AA50" s="5">
        <f t="shared" si="128"/>
        <v>2.5946551799012098E-2</v>
      </c>
      <c r="AB50" s="5">
        <f t="shared" si="129"/>
        <v>1.3035250028964298E-2</v>
      </c>
      <c r="AC50" s="5">
        <f t="shared" si="130"/>
        <v>2.9443927768313963E-4</v>
      </c>
      <c r="AD50" s="5">
        <f t="shared" si="131"/>
        <v>5.3124421871359696E-3</v>
      </c>
      <c r="AE50" s="5">
        <f t="shared" si="132"/>
        <v>5.7052201707784205E-3</v>
      </c>
      <c r="AF50" s="5">
        <f t="shared" si="133"/>
        <v>3.0635191923476697E-3</v>
      </c>
      <c r="AG50" s="5">
        <f t="shared" si="134"/>
        <v>1.0966739887272991E-3</v>
      </c>
      <c r="AH50" s="5">
        <f t="shared" si="135"/>
        <v>6.9331107726552437E-3</v>
      </c>
      <c r="AI50" s="5">
        <f t="shared" si="136"/>
        <v>6.9662306652638097E-3</v>
      </c>
      <c r="AJ50" s="5">
        <f t="shared" si="137"/>
        <v>3.4997543868087117E-3</v>
      </c>
      <c r="AK50" s="5">
        <f t="shared" si="138"/>
        <v>1.1721576422537238E-3</v>
      </c>
      <c r="AL50" s="5">
        <f t="shared" si="139"/>
        <v>1.2708773471898081E-5</v>
      </c>
      <c r="AM50" s="5">
        <f t="shared" si="140"/>
        <v>1.0675640094322204E-3</v>
      </c>
      <c r="AN50" s="5">
        <f t="shared" si="141"/>
        <v>1.1464948710328241E-3</v>
      </c>
      <c r="AO50" s="5">
        <f t="shared" si="142"/>
        <v>6.1563076203911046E-4</v>
      </c>
      <c r="AP50" s="5">
        <f t="shared" si="143"/>
        <v>2.2038257343877534E-4</v>
      </c>
      <c r="AQ50" s="5">
        <f t="shared" si="144"/>
        <v>5.9169166410675179E-5</v>
      </c>
      <c r="AR50" s="5">
        <f t="shared" si="145"/>
        <v>1.4891427344725088E-3</v>
      </c>
      <c r="AS50" s="5">
        <f t="shared" si="146"/>
        <v>1.496256460051376E-3</v>
      </c>
      <c r="AT50" s="5">
        <f t="shared" si="147"/>
        <v>7.517020841653929E-4</v>
      </c>
      <c r="AU50" s="5">
        <f t="shared" si="148"/>
        <v>2.5176433694136166E-4</v>
      </c>
      <c r="AV50" s="5">
        <f t="shared" si="149"/>
        <v>6.3241757629852301E-5</v>
      </c>
      <c r="AW50" s="5">
        <f t="shared" si="150"/>
        <v>3.8093338999140301E-7</v>
      </c>
      <c r="AX50" s="5">
        <f t="shared" si="151"/>
        <v>1.7877730462566302E-4</v>
      </c>
      <c r="AY50" s="5">
        <f t="shared" si="152"/>
        <v>1.9199529114830916E-4</v>
      </c>
      <c r="AZ50" s="5">
        <f t="shared" si="153"/>
        <v>1.0309527795015356E-4</v>
      </c>
      <c r="BA50" s="5">
        <f t="shared" si="154"/>
        <v>3.6905892403403432E-5</v>
      </c>
      <c r="BB50" s="5">
        <f t="shared" si="155"/>
        <v>9.9086368539847521E-6</v>
      </c>
      <c r="BC50" s="5">
        <f t="shared" si="156"/>
        <v>2.1282473428571688E-6</v>
      </c>
      <c r="BD50" s="5">
        <f t="shared" si="157"/>
        <v>2.6654053718311207E-4</v>
      </c>
      <c r="BE50" s="5">
        <f t="shared" si="158"/>
        <v>2.6781381757005635E-4</v>
      </c>
      <c r="BF50" s="5">
        <f t="shared" si="159"/>
        <v>1.3454659024749623E-4</v>
      </c>
      <c r="BG50" s="5">
        <f t="shared" si="160"/>
        <v>4.506310916909584E-5</v>
      </c>
      <c r="BH50" s="5">
        <f t="shared" si="161"/>
        <v>1.1319594596844334E-5</v>
      </c>
      <c r="BI50" s="5">
        <f t="shared" si="162"/>
        <v>2.2747337979915674E-6</v>
      </c>
      <c r="BJ50" s="8">
        <f t="shared" si="163"/>
        <v>0.33151334554892303</v>
      </c>
      <c r="BK50" s="8">
        <f t="shared" si="164"/>
        <v>0.30135122425002092</v>
      </c>
      <c r="BL50" s="8">
        <f t="shared" si="165"/>
        <v>0.34128946666147703</v>
      </c>
      <c r="BM50" s="8">
        <f t="shared" si="166"/>
        <v>0.34440358424168577</v>
      </c>
      <c r="BN50" s="8">
        <f t="shared" si="167"/>
        <v>0.65538203069436785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1.6031128404669299</v>
      </c>
      <c r="F51">
        <f>VLOOKUP(B51,home!$B$2:$E$405,3,FALSE)</f>
        <v>0.94</v>
      </c>
      <c r="G51">
        <f>VLOOKUP(C51,away!$B$2:$E$405,4,FALSE)</f>
        <v>1.25</v>
      </c>
      <c r="H51">
        <f>VLOOKUP(A51,away!$A$2:$E$405,3,FALSE)</f>
        <v>1.3852140077821</v>
      </c>
      <c r="I51">
        <f>VLOOKUP(C51,away!$B$2:$E$405,3,FALSE)</f>
        <v>1.01</v>
      </c>
      <c r="J51">
        <f>VLOOKUP(B51,home!$B$2:$E$405,4,FALSE)</f>
        <v>0.84</v>
      </c>
      <c r="K51" s="3">
        <f t="shared" si="112"/>
        <v>1.8836575875486425</v>
      </c>
      <c r="L51" s="3">
        <f t="shared" si="113"/>
        <v>1.1752155642023336</v>
      </c>
      <c r="M51" s="5">
        <f t="shared" si="114"/>
        <v>4.6940560317125013E-2</v>
      </c>
      <c r="N51" s="5">
        <f t="shared" si="115"/>
        <v>8.8419942605137247E-2</v>
      </c>
      <c r="O51" s="5">
        <f t="shared" si="116"/>
        <v>5.5165277077063743E-2</v>
      </c>
      <c r="P51" s="5">
        <f t="shared" si="117"/>
        <v>0.10391249273543433</v>
      </c>
      <c r="Q51" s="5">
        <f t="shared" si="118"/>
        <v>8.3276447889391148E-2</v>
      </c>
      <c r="R51" s="5">
        <f t="shared" si="119"/>
        <v>3.2415546112249775E-2</v>
      </c>
      <c r="S51" s="5">
        <f t="shared" si="120"/>
        <v>5.7507867788235606E-2</v>
      </c>
      <c r="T51" s="5">
        <f t="shared" si="121"/>
        <v>9.7867777691097058E-2</v>
      </c>
      <c r="U51" s="5">
        <f t="shared" si="122"/>
        <v>6.1059789388872188E-2</v>
      </c>
      <c r="V51" s="5">
        <f t="shared" si="123"/>
        <v>1.4145042281850418E-2</v>
      </c>
      <c r="W51" s="5">
        <f t="shared" si="124"/>
        <v>5.2288104310316934E-2</v>
      </c>
      <c r="X51" s="5">
        <f t="shared" si="125"/>
        <v>6.144979400811959E-2</v>
      </c>
      <c r="Y51" s="5">
        <f t="shared" si="126"/>
        <v>3.6108377167684731E-2</v>
      </c>
      <c r="Z51" s="5">
        <f t="shared" si="127"/>
        <v>1.2698418104411455E-2</v>
      </c>
      <c r="AA51" s="5">
        <f t="shared" si="128"/>
        <v>2.3919471612239687E-2</v>
      </c>
      <c r="AB51" s="5">
        <f t="shared" si="129"/>
        <v>2.2528047096274831E-2</v>
      </c>
      <c r="AC51" s="5">
        <f t="shared" si="130"/>
        <v>1.9570582900814873E-3</v>
      </c>
      <c r="AD51" s="5">
        <f t="shared" si="131"/>
        <v>2.4623221105665845E-2</v>
      </c>
      <c r="AE51" s="5">
        <f t="shared" si="132"/>
        <v>2.8937592684173896E-2</v>
      </c>
      <c r="AF51" s="5">
        <f t="shared" si="133"/>
        <v>1.7003954656494378E-2</v>
      </c>
      <c r="AG51" s="5">
        <f t="shared" si="134"/>
        <v>6.6611040551009769E-3</v>
      </c>
      <c r="AH51" s="5">
        <f t="shared" si="135"/>
        <v>3.73084464926326E-3</v>
      </c>
      <c r="AI51" s="5">
        <f t="shared" si="136"/>
        <v>7.0276338315499939E-3</v>
      </c>
      <c r="AJ51" s="5">
        <f t="shared" si="137"/>
        <v>6.6188278946563437E-3</v>
      </c>
      <c r="AK51" s="5">
        <f t="shared" si="138"/>
        <v>4.1558684614826768E-3</v>
      </c>
      <c r="AL51" s="5">
        <f t="shared" si="139"/>
        <v>1.732938882510293E-4</v>
      </c>
      <c r="AM51" s="5">
        <f t="shared" si="140"/>
        <v>9.276343453115064E-3</v>
      </c>
      <c r="AN51" s="5">
        <f t="shared" si="141"/>
        <v>1.0901703204987245E-2</v>
      </c>
      <c r="AO51" s="5">
        <f t="shared" si="142"/>
        <v>6.4059256414077384E-3</v>
      </c>
      <c r="AP51" s="5">
        <f t="shared" si="143"/>
        <v>2.5094478389683962E-3</v>
      </c>
      <c r="AQ51" s="5">
        <f t="shared" si="144"/>
        <v>7.3728553947739284E-4</v>
      </c>
      <c r="AR51" s="5">
        <f t="shared" si="145"/>
        <v>8.7690933988703631E-4</v>
      </c>
      <c r="AS51" s="5">
        <f t="shared" si="146"/>
        <v>1.6517969316704874E-3</v>
      </c>
      <c r="AT51" s="5">
        <f t="shared" si="147"/>
        <v>1.5557099117153405E-3</v>
      </c>
      <c r="AU51" s="5">
        <f t="shared" si="148"/>
        <v>9.7680825974241011E-4</v>
      </c>
      <c r="AV51" s="5">
        <f t="shared" si="149"/>
        <v>4.5999307251099407E-4</v>
      </c>
      <c r="AW51" s="5">
        <f t="shared" si="150"/>
        <v>1.0656147892334658E-5</v>
      </c>
      <c r="AX51" s="5">
        <f t="shared" si="151"/>
        <v>2.9122424550278949E-3</v>
      </c>
      <c r="AY51" s="5">
        <f t="shared" si="152"/>
        <v>3.4225126598795971E-3</v>
      </c>
      <c r="AZ51" s="5">
        <f t="shared" si="153"/>
        <v>2.0110950732850157E-3</v>
      </c>
      <c r="BA51" s="5">
        <f t="shared" si="154"/>
        <v>7.8782341040506073E-4</v>
      </c>
      <c r="BB51" s="5">
        <f t="shared" si="155"/>
        <v>2.3146558343774758E-4</v>
      </c>
      <c r="BC51" s="5">
        <f t="shared" si="156"/>
        <v>5.4404391246642996E-5</v>
      </c>
      <c r="BD51" s="5">
        <f t="shared" si="157"/>
        <v>1.7175958410493961E-4</v>
      </c>
      <c r="BE51" s="5">
        <f t="shared" si="158"/>
        <v>3.2353624383346874E-4</v>
      </c>
      <c r="BF51" s="5">
        <f t="shared" si="159"/>
        <v>3.0471575027195058E-4</v>
      </c>
      <c r="BG51" s="5">
        <f t="shared" si="160"/>
        <v>1.9132671168177906E-4</v>
      </c>
      <c r="BH51" s="5">
        <f t="shared" si="161"/>
        <v>9.0098503040028662E-5</v>
      </c>
      <c r="BI51" s="5">
        <f t="shared" si="162"/>
        <v>3.3942945775624871E-5</v>
      </c>
      <c r="BJ51" s="8">
        <f t="shared" si="163"/>
        <v>0.53588656542441959</v>
      </c>
      <c r="BK51" s="8">
        <f t="shared" si="164"/>
        <v>0.2280588279608575</v>
      </c>
      <c r="BL51" s="8">
        <f t="shared" si="165"/>
        <v>0.22325790337788656</v>
      </c>
      <c r="BM51" s="8">
        <f t="shared" si="166"/>
        <v>0.5863595916191866</v>
      </c>
      <c r="BN51" s="8">
        <f t="shared" si="167"/>
        <v>0.41013026673640129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1.6031128404669299</v>
      </c>
      <c r="F52">
        <f>VLOOKUP(B52,home!$B$2:$E$405,3,FALSE)</f>
        <v>1.39</v>
      </c>
      <c r="G52">
        <f>VLOOKUP(C52,away!$B$2:$E$405,4,FALSE)</f>
        <v>1.2</v>
      </c>
      <c r="H52">
        <f>VLOOKUP(A52,away!$A$2:$E$405,3,FALSE)</f>
        <v>1.3852140077821</v>
      </c>
      <c r="I52">
        <f>VLOOKUP(C52,away!$B$2:$E$405,3,FALSE)</f>
        <v>0.86</v>
      </c>
      <c r="J52">
        <f>VLOOKUP(B52,home!$B$2:$E$405,4,FALSE)</f>
        <v>0.5</v>
      </c>
      <c r="K52" s="3">
        <f t="shared" si="112"/>
        <v>2.6739922178988387</v>
      </c>
      <c r="L52" s="3">
        <f t="shared" si="113"/>
        <v>0.59564202334630301</v>
      </c>
      <c r="M52" s="5">
        <f t="shared" si="114"/>
        <v>3.80203308011677E-2</v>
      </c>
      <c r="N52" s="5">
        <f t="shared" si="115"/>
        <v>0.10166606868426194</v>
      </c>
      <c r="O52" s="5">
        <f t="shared" si="116"/>
        <v>2.2646506766703295E-2</v>
      </c>
      <c r="P52" s="5">
        <f t="shared" si="117"/>
        <v>6.0556582856757989E-2</v>
      </c>
      <c r="Q52" s="5">
        <f t="shared" si="118"/>
        <v>0.13592713824304264</v>
      </c>
      <c r="R52" s="5">
        <f t="shared" si="119"/>
        <v>6.7446055561224466E-3</v>
      </c>
      <c r="S52" s="5">
        <f t="shared" si="120"/>
        <v>2.411275526812862E-2</v>
      </c>
      <c r="T52" s="5">
        <f t="shared" si="121"/>
        <v>8.0963915650758556E-2</v>
      </c>
      <c r="U52" s="5">
        <f t="shared" si="122"/>
        <v>1.8035022769868687E-2</v>
      </c>
      <c r="V52" s="5">
        <f t="shared" si="123"/>
        <v>4.2672668120508506E-3</v>
      </c>
      <c r="W52" s="5">
        <f t="shared" si="124"/>
        <v>0.12115603662105187</v>
      </c>
      <c r="X52" s="5">
        <f t="shared" si="125"/>
        <v>7.2165626793582127E-2</v>
      </c>
      <c r="Y52" s="5">
        <f t="shared" si="126"/>
        <v>2.1492439979691715E-2</v>
      </c>
      <c r="Z52" s="5">
        <f t="shared" si="127"/>
        <v>1.3391235000404973E-3</v>
      </c>
      <c r="AA52" s="5">
        <f t="shared" si="128"/>
        <v>3.5808058179137444E-3</v>
      </c>
      <c r="AB52" s="5">
        <f t="shared" si="129"/>
        <v>4.7875234454541199E-3</v>
      </c>
      <c r="AC52" s="5">
        <f t="shared" si="130"/>
        <v>4.2479097832427731E-4</v>
      </c>
      <c r="AD52" s="5">
        <f t="shared" si="131"/>
        <v>8.0992574769039857E-2</v>
      </c>
      <c r="AE52" s="5">
        <f t="shared" si="132"/>
        <v>4.8242581111457634E-2</v>
      </c>
      <c r="AF52" s="5">
        <f t="shared" si="133"/>
        <v>1.4367654312338381E-2</v>
      </c>
      <c r="AG52" s="5">
        <f t="shared" si="134"/>
        <v>2.8526595617804902E-3</v>
      </c>
      <c r="AH52" s="5">
        <f t="shared" si="135"/>
        <v>1.9940955776867619E-4</v>
      </c>
      <c r="AI52" s="5">
        <f t="shared" si="136"/>
        <v>5.33219605648089E-4</v>
      </c>
      <c r="AJ52" s="5">
        <f t="shared" si="137"/>
        <v>7.1291253796703887E-4</v>
      </c>
      <c r="AK52" s="5">
        <f t="shared" si="138"/>
        <v>6.3544085952212408E-4</v>
      </c>
      <c r="AL52" s="5">
        <f t="shared" si="139"/>
        <v>2.7063299591183294E-5</v>
      </c>
      <c r="AM52" s="5">
        <f t="shared" si="140"/>
        <v>4.3314702928000465E-2</v>
      </c>
      <c r="AN52" s="5">
        <f t="shared" si="141"/>
        <v>2.580005729267823E-2</v>
      </c>
      <c r="AO52" s="5">
        <f t="shared" si="142"/>
        <v>7.6837991641307011E-3</v>
      </c>
      <c r="AP52" s="5">
        <f t="shared" si="143"/>
        <v>1.5255978937031478E-3</v>
      </c>
      <c r="AQ52" s="5">
        <f t="shared" si="144"/>
        <v>2.2717755405455022E-4</v>
      </c>
      <c r="AR52" s="5">
        <f t="shared" si="145"/>
        <v>2.3755342492785165E-5</v>
      </c>
      <c r="AS52" s="5">
        <f t="shared" si="146"/>
        <v>6.3521600959229121E-5</v>
      </c>
      <c r="AT52" s="5">
        <f t="shared" si="147"/>
        <v>8.4928133316727053E-5</v>
      </c>
      <c r="AU52" s="5">
        <f t="shared" si="148"/>
        <v>7.5699055856534399E-5</v>
      </c>
      <c r="AV52" s="5">
        <f t="shared" si="149"/>
        <v>5.0604671565665632E-5</v>
      </c>
      <c r="AW52" s="5">
        <f t="shared" si="150"/>
        <v>1.1973571548114571E-6</v>
      </c>
      <c r="AX52" s="5">
        <f t="shared" si="151"/>
        <v>1.9303863091678891E-2</v>
      </c>
      <c r="AY52" s="5">
        <f t="shared" si="152"/>
        <v>1.1498192070327635E-2</v>
      </c>
      <c r="AZ52" s="5">
        <f t="shared" si="153"/>
        <v>3.4244031947971848E-3</v>
      </c>
      <c r="BA52" s="5">
        <f t="shared" si="154"/>
        <v>6.799061492341799E-4</v>
      </c>
      <c r="BB52" s="5">
        <f t="shared" si="155"/>
        <v>1.0124516860386008E-4</v>
      </c>
      <c r="BC52" s="5">
        <f t="shared" si="156"/>
        <v>1.2061175416248166E-5</v>
      </c>
      <c r="BD52" s="5">
        <f t="shared" si="157"/>
        <v>2.3582800446144931E-6</v>
      </c>
      <c r="BE52" s="5">
        <f t="shared" si="158"/>
        <v>6.30602248692528E-6</v>
      </c>
      <c r="BF52" s="5">
        <f t="shared" si="159"/>
        <v>8.4311275279666408E-6</v>
      </c>
      <c r="BG52" s="5">
        <f t="shared" si="160"/>
        <v>7.5149231326318242E-6</v>
      </c>
      <c r="BH52" s="5">
        <f t="shared" si="161"/>
        <v>5.0237114936913652E-6</v>
      </c>
      <c r="BI52" s="5">
        <f t="shared" si="162"/>
        <v>2.6866730878199308E-6</v>
      </c>
      <c r="BJ52" s="8">
        <f t="shared" si="163"/>
        <v>0.7933977014096304</v>
      </c>
      <c r="BK52" s="8">
        <f t="shared" si="164"/>
        <v>0.13890698208634825</v>
      </c>
      <c r="BL52" s="8">
        <f t="shared" si="165"/>
        <v>5.820627645893281E-2</v>
      </c>
      <c r="BM52" s="8">
        <f t="shared" si="166"/>
        <v>0.61479185583372331</v>
      </c>
      <c r="BN52" s="8">
        <f t="shared" si="167"/>
        <v>0.36556123290805598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1.25555555555556</v>
      </c>
      <c r="F53">
        <f>VLOOKUP(B53,home!$B$2:$E$405,3,FALSE)</f>
        <v>0.67</v>
      </c>
      <c r="G53">
        <f>VLOOKUP(C53,away!$B$2:$E$405,4,FALSE)</f>
        <v>0.74</v>
      </c>
      <c r="H53">
        <f>VLOOKUP(A53,away!$A$2:$E$405,3,FALSE)</f>
        <v>1.12222222222222</v>
      </c>
      <c r="I53">
        <f>VLOOKUP(C53,away!$B$2:$E$405,3,FALSE)</f>
        <v>0.97</v>
      </c>
      <c r="J53">
        <f>VLOOKUP(B53,home!$B$2:$E$405,4,FALSE)</f>
        <v>0.96</v>
      </c>
      <c r="K53" s="3">
        <f t="shared" si="112"/>
        <v>0.62250444444444664</v>
      </c>
      <c r="L53" s="3">
        <f t="shared" si="113"/>
        <v>1.0450133333333311</v>
      </c>
      <c r="M53" s="5">
        <f t="shared" si="114"/>
        <v>0.18871491710377561</v>
      </c>
      <c r="N53" s="5">
        <f t="shared" si="115"/>
        <v>0.11747587463006563</v>
      </c>
      <c r="O53" s="5">
        <f t="shared" si="116"/>
        <v>0.19720960457233982</v>
      </c>
      <c r="P53" s="5">
        <f t="shared" si="117"/>
        <v>0.12276385533341339</v>
      </c>
      <c r="Q53" s="5">
        <f t="shared" si="118"/>
        <v>3.6564627036107231E-2</v>
      </c>
      <c r="R53" s="5">
        <f t="shared" si="119"/>
        <v>0.10304333311974448</v>
      </c>
      <c r="S53" s="5">
        <f t="shared" si="120"/>
        <v>1.9965252889939306E-2</v>
      </c>
      <c r="T53" s="5">
        <f t="shared" si="121"/>
        <v>3.8210522781092458E-2</v>
      </c>
      <c r="U53" s="5">
        <f t="shared" si="122"/>
        <v>6.4144932837410573E-2</v>
      </c>
      <c r="V53" s="5">
        <f t="shared" si="123"/>
        <v>1.4431005567618492E-3</v>
      </c>
      <c r="W53" s="5">
        <f t="shared" si="124"/>
        <v>7.5872142798101101E-3</v>
      </c>
      <c r="X53" s="5">
        <f t="shared" si="125"/>
        <v>7.9287400852586128E-3</v>
      </c>
      <c r="Y53" s="5">
        <f t="shared" si="126"/>
        <v>4.142819552814851E-3</v>
      </c>
      <c r="Z53" s="5">
        <f t="shared" si="127"/>
        <v>3.589388567374701E-2</v>
      </c>
      <c r="AA53" s="5">
        <f t="shared" si="128"/>
        <v>2.2344103360288362E-2</v>
      </c>
      <c r="AB53" s="5">
        <f t="shared" si="129"/>
        <v>6.9546518244527995E-3</v>
      </c>
      <c r="AC53" s="5">
        <f t="shared" si="130"/>
        <v>5.867335194694034E-5</v>
      </c>
      <c r="AD53" s="5">
        <f t="shared" si="131"/>
        <v>1.1807686525335409E-3</v>
      </c>
      <c r="AE53" s="5">
        <f t="shared" si="132"/>
        <v>1.2339189854795815E-3</v>
      </c>
      <c r="AF53" s="5">
        <f t="shared" si="133"/>
        <v>6.4473089603964975E-4</v>
      </c>
      <c r="AG53" s="5">
        <f t="shared" si="134"/>
        <v>2.2458412759112661E-4</v>
      </c>
      <c r="AH53" s="5">
        <f t="shared" si="135"/>
        <v>9.3773972785519653E-3</v>
      </c>
      <c r="AI53" s="5">
        <f t="shared" si="136"/>
        <v>5.8374714832198559E-3</v>
      </c>
      <c r="AJ53" s="5">
        <f t="shared" si="137"/>
        <v>1.8169259713110382E-3</v>
      </c>
      <c r="AK53" s="5">
        <f t="shared" si="138"/>
        <v>3.7701483078922149E-4</v>
      </c>
      <c r="AL53" s="5">
        <f t="shared" si="139"/>
        <v>1.5267403342322275E-6</v>
      </c>
      <c r="AM53" s="5">
        <f t="shared" si="140"/>
        <v>1.4700674681256202E-4</v>
      </c>
      <c r="AN53" s="5">
        <f t="shared" si="141"/>
        <v>1.5362401050908448E-4</v>
      </c>
      <c r="AO53" s="5">
        <f t="shared" si="142"/>
        <v>8.0269569651066525E-5</v>
      </c>
      <c r="AP53" s="5">
        <f t="shared" si="143"/>
        <v>2.7960923515431009E-5</v>
      </c>
      <c r="AQ53" s="5">
        <f t="shared" si="144"/>
        <v>7.3048844714847199E-6</v>
      </c>
      <c r="AR53" s="5">
        <f t="shared" si="145"/>
        <v>1.9599010376100999E-3</v>
      </c>
      <c r="AS53" s="5">
        <f t="shared" si="146"/>
        <v>1.2200471065835696E-3</v>
      </c>
      <c r="AT53" s="5">
        <f t="shared" si="147"/>
        <v>3.7974237313992979E-4</v>
      </c>
      <c r="AU53" s="5">
        <f t="shared" si="148"/>
        <v>7.8797105007829253E-5</v>
      </c>
      <c r="AV53" s="5">
        <f t="shared" si="149"/>
        <v>1.2262887019182366E-5</v>
      </c>
      <c r="AW53" s="5">
        <f t="shared" si="150"/>
        <v>2.7588428738004265E-8</v>
      </c>
      <c r="AX53" s="5">
        <f t="shared" si="151"/>
        <v>1.5252058875689882E-5</v>
      </c>
      <c r="AY53" s="5">
        <f t="shared" si="152"/>
        <v>1.5938604885880902E-5</v>
      </c>
      <c r="AZ53" s="5">
        <f t="shared" si="153"/>
        <v>8.328027310238659E-6</v>
      </c>
      <c r="BA53" s="5">
        <f t="shared" si="154"/>
        <v>2.9009665265211723E-6</v>
      </c>
      <c r="BB53" s="5">
        <f t="shared" si="155"/>
        <v>7.5788717494207633E-7</v>
      </c>
      <c r="BC53" s="5">
        <f t="shared" si="156"/>
        <v>1.5840044059536019E-7</v>
      </c>
      <c r="BD53" s="5">
        <f t="shared" si="157"/>
        <v>3.4135378605273069E-4</v>
      </c>
      <c r="BE53" s="5">
        <f t="shared" si="158"/>
        <v>2.1249424894576358E-4</v>
      </c>
      <c r="BF53" s="5">
        <f t="shared" si="159"/>
        <v>6.6139307193811253E-5</v>
      </c>
      <c r="BG53" s="5">
        <f t="shared" si="160"/>
        <v>1.372400422687469E-5</v>
      </c>
      <c r="BH53" s="5">
        <f t="shared" si="161"/>
        <v>2.135813406700966E-6</v>
      </c>
      <c r="BI53" s="5">
        <f t="shared" si="162"/>
        <v>2.6591066763507726E-7</v>
      </c>
      <c r="BJ53" s="8">
        <f t="shared" si="163"/>
        <v>0.21565330310696632</v>
      </c>
      <c r="BK53" s="8">
        <f t="shared" si="164"/>
        <v>0.33296326458105718</v>
      </c>
      <c r="BL53" s="8">
        <f t="shared" si="165"/>
        <v>0.41539229885796225</v>
      </c>
      <c r="BM53" s="8">
        <f t="shared" si="166"/>
        <v>0.23411462940782948</v>
      </c>
      <c r="BN53" s="8">
        <f t="shared" si="167"/>
        <v>0.76577221179544608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1.25555555555556</v>
      </c>
      <c r="F54">
        <f>VLOOKUP(B54,home!$B$2:$E$405,3,FALSE)</f>
        <v>0.61</v>
      </c>
      <c r="G54">
        <f>VLOOKUP(C54,away!$B$2:$E$405,4,FALSE)</f>
        <v>1.47</v>
      </c>
      <c r="H54">
        <f>VLOOKUP(A54,away!$A$2:$E$405,3,FALSE)</f>
        <v>1.12222222222222</v>
      </c>
      <c r="I54">
        <f>VLOOKUP(C54,away!$B$2:$E$405,3,FALSE)</f>
        <v>1.29</v>
      </c>
      <c r="J54">
        <f>VLOOKUP(B54,home!$B$2:$E$405,4,FALSE)</f>
        <v>1.17</v>
      </c>
      <c r="K54" s="3">
        <f t="shared" si="112"/>
        <v>1.1258566666666707</v>
      </c>
      <c r="L54" s="3">
        <f t="shared" si="113"/>
        <v>1.6937699999999964</v>
      </c>
      <c r="M54" s="5">
        <f t="shared" si="114"/>
        <v>5.9628199748606225E-2</v>
      </c>
      <c r="N54" s="5">
        <f t="shared" si="115"/>
        <v>6.7132806208300214E-2</v>
      </c>
      <c r="O54" s="5">
        <f t="shared" si="116"/>
        <v>0.10099645588819656</v>
      </c>
      <c r="P54" s="5">
        <f t="shared" si="117"/>
        <v>0.11370753317143241</v>
      </c>
      <c r="Q54" s="5">
        <f t="shared" si="118"/>
        <v>3.7790958710828236E-2</v>
      </c>
      <c r="R54" s="5">
        <f t="shared" si="119"/>
        <v>8.5532383544875176E-2</v>
      </c>
      <c r="S54" s="5">
        <f t="shared" si="120"/>
        <v>5.4208424681790879E-2</v>
      </c>
      <c r="T54" s="5">
        <f t="shared" si="121"/>
        <v>6.4009192135639409E-2</v>
      </c>
      <c r="U54" s="5">
        <f t="shared" si="122"/>
        <v>9.6297204229888356E-2</v>
      </c>
      <c r="V54" s="5">
        <f t="shared" si="123"/>
        <v>1.1485815014564311E-2</v>
      </c>
      <c r="W54" s="5">
        <f t="shared" si="124"/>
        <v>1.4182400934770288E-2</v>
      </c>
      <c r="X54" s="5">
        <f t="shared" si="125"/>
        <v>2.4021725231285821E-2</v>
      </c>
      <c r="Y54" s="5">
        <f t="shared" si="126"/>
        <v>2.0343638772497452E-2</v>
      </c>
      <c r="Z54" s="5">
        <f t="shared" si="127"/>
        <v>4.8290728425600969E-2</v>
      </c>
      <c r="AA54" s="5">
        <f t="shared" si="128"/>
        <v>5.4368438536152544E-2</v>
      </c>
      <c r="AB54" s="5">
        <f t="shared" si="129"/>
        <v>3.0605534491092243E-2</v>
      </c>
      <c r="AC54" s="5">
        <f t="shared" si="130"/>
        <v>1.3689241177787222E-3</v>
      </c>
      <c r="AD54" s="5">
        <f t="shared" si="131"/>
        <v>3.9918376604376861E-3</v>
      </c>
      <c r="AE54" s="5">
        <f t="shared" si="132"/>
        <v>6.7612548741195246E-3</v>
      </c>
      <c r="AF54" s="5">
        <f t="shared" si="133"/>
        <v>5.7260053340687025E-3</v>
      </c>
      <c r="AG54" s="5">
        <f t="shared" si="134"/>
        <v>3.232845351561842E-3</v>
      </c>
      <c r="AH54" s="5">
        <f t="shared" si="135"/>
        <v>2.0448346771357494E-2</v>
      </c>
      <c r="AI54" s="5">
        <f t="shared" si="136"/>
        <v>2.3021907534844725E-2</v>
      </c>
      <c r="AJ54" s="5">
        <f t="shared" si="137"/>
        <v>1.29596840387443E-2</v>
      </c>
      <c r="AK54" s="5">
        <f t="shared" si="138"/>
        <v>4.8635822243046382E-3</v>
      </c>
      <c r="AL54" s="5">
        <f t="shared" si="139"/>
        <v>1.0441836928684832E-4</v>
      </c>
      <c r="AM54" s="5">
        <f t="shared" si="140"/>
        <v>8.9884740845097067E-4</v>
      </c>
      <c r="AN54" s="5">
        <f t="shared" si="141"/>
        <v>1.5224407750119974E-3</v>
      </c>
      <c r="AO54" s="5">
        <f t="shared" si="142"/>
        <v>1.2893322557460329E-3</v>
      </c>
      <c r="AP54" s="5">
        <f t="shared" si="143"/>
        <v>7.2794409827165113E-4</v>
      </c>
      <c r="AQ54" s="5">
        <f t="shared" si="144"/>
        <v>3.0824246883239296E-4</v>
      </c>
      <c r="AR54" s="5">
        <f t="shared" si="145"/>
        <v>6.9269592621844286E-3</v>
      </c>
      <c r="AS54" s="5">
        <f t="shared" si="146"/>
        <v>7.7987632650587807E-3</v>
      </c>
      <c r="AT54" s="5">
        <f t="shared" si="147"/>
        <v>4.3901448068607808E-3</v>
      </c>
      <c r="AU54" s="5">
        <f t="shared" si="148"/>
        <v>1.6475579328120913E-3</v>
      </c>
      <c r="AV54" s="5">
        <f t="shared" si="149"/>
        <v>4.6372852059401273E-4</v>
      </c>
      <c r="AW54" s="5">
        <f t="shared" si="150"/>
        <v>5.5311055467457099E-6</v>
      </c>
      <c r="AX54" s="5">
        <f t="shared" si="151"/>
        <v>1.6866222452009753E-4</v>
      </c>
      <c r="AY54" s="5">
        <f t="shared" si="152"/>
        <v>2.8567501602540501E-4</v>
      </c>
      <c r="AZ54" s="5">
        <f t="shared" si="153"/>
        <v>2.4193388594667467E-4</v>
      </c>
      <c r="BA54" s="5">
        <f t="shared" si="154"/>
        <v>1.3659345266663276E-4</v>
      </c>
      <c r="BB54" s="5">
        <f t="shared" si="155"/>
        <v>5.7839473080790511E-5</v>
      </c>
      <c r="BC54" s="5">
        <f t="shared" si="156"/>
        <v>1.9593352864010086E-5</v>
      </c>
      <c r="BD54" s="5">
        <f t="shared" si="157"/>
        <v>1.9554459649183471E-3</v>
      </c>
      <c r="BE54" s="5">
        <f t="shared" si="158"/>
        <v>2.2015518759097613E-3</v>
      </c>
      <c r="BF54" s="5">
        <f t="shared" si="159"/>
        <v>1.2393159282527602E-3</v>
      </c>
      <c r="BG54" s="5">
        <f t="shared" si="160"/>
        <v>4.6509736664318785E-4</v>
      </c>
      <c r="BH54" s="5">
        <f t="shared" si="161"/>
        <v>1.3090824272108639E-4</v>
      </c>
      <c r="BI54" s="5">
        <f t="shared" si="162"/>
        <v>2.9476783557830751E-5</v>
      </c>
      <c r="BJ54" s="8">
        <f t="shared" si="163"/>
        <v>0.25284976962492578</v>
      </c>
      <c r="BK54" s="8">
        <f t="shared" si="164"/>
        <v>0.24078899011948479</v>
      </c>
      <c r="BL54" s="8">
        <f t="shared" si="165"/>
        <v>0.45634248720896925</v>
      </c>
      <c r="BM54" s="8">
        <f t="shared" si="166"/>
        <v>0.53320349419626334</v>
      </c>
      <c r="BN54" s="8">
        <f t="shared" si="167"/>
        <v>0.46478833727223878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1.25555555555556</v>
      </c>
      <c r="F55">
        <f>VLOOKUP(B55,home!$B$2:$E$405,3,FALSE)</f>
        <v>1.31</v>
      </c>
      <c r="G55">
        <f>VLOOKUP(C55,away!$B$2:$E$405,4,FALSE)</f>
        <v>0.86</v>
      </c>
      <c r="H55">
        <f>VLOOKUP(A55,away!$A$2:$E$405,3,FALSE)</f>
        <v>1.12222222222222</v>
      </c>
      <c r="I55">
        <f>VLOOKUP(C55,away!$B$2:$E$405,3,FALSE)</f>
        <v>0.8</v>
      </c>
      <c r="J55">
        <f>VLOOKUP(B55,home!$B$2:$E$405,4,FALSE)</f>
        <v>1.34</v>
      </c>
      <c r="K55" s="3">
        <f t="shared" si="112"/>
        <v>1.4145088888888939</v>
      </c>
      <c r="L55" s="3">
        <f t="shared" si="113"/>
        <v>1.20302222222222</v>
      </c>
      <c r="M55" s="5">
        <f t="shared" si="114"/>
        <v>7.2982827070997E-2</v>
      </c>
      <c r="N55" s="5">
        <f t="shared" si="115"/>
        <v>0.10323485762816625</v>
      </c>
      <c r="O55" s="5">
        <f t="shared" si="116"/>
        <v>8.7799962807010801E-2</v>
      </c>
      <c r="P55" s="5">
        <f t="shared" si="117"/>
        <v>0.12419382783463107</v>
      </c>
      <c r="Q55" s="5">
        <f t="shared" si="118"/>
        <v>7.301331187911031E-2</v>
      </c>
      <c r="R55" s="5">
        <f t="shared" si="119"/>
        <v>5.2812653183559211E-2</v>
      </c>
      <c r="S55" s="5">
        <f t="shared" si="120"/>
        <v>5.2834712942859706E-2</v>
      </c>
      <c r="T55" s="5">
        <f t="shared" si="121"/>
        <v>8.7836636708611304E-2</v>
      </c>
      <c r="U55" s="5">
        <f t="shared" si="122"/>
        <v>7.4703967373950853E-2</v>
      </c>
      <c r="V55" s="5">
        <f t="shared" si="123"/>
        <v>9.9897857349289208E-3</v>
      </c>
      <c r="W55" s="5">
        <f t="shared" si="124"/>
        <v>3.4425992886739532E-2</v>
      </c>
      <c r="X55" s="5">
        <f t="shared" si="125"/>
        <v>4.1415234464811733E-2</v>
      </c>
      <c r="Y55" s="5">
        <f t="shared" si="126"/>
        <v>2.4911723699856048E-2</v>
      </c>
      <c r="Z55" s="5">
        <f t="shared" si="127"/>
        <v>2.1178265131445599E-2</v>
      </c>
      <c r="AA55" s="5">
        <f t="shared" si="128"/>
        <v>2.9956844279675522E-2</v>
      </c>
      <c r="AB55" s="5">
        <f t="shared" si="129"/>
        <v>2.1187111258330723E-2</v>
      </c>
      <c r="AC55" s="5">
        <f t="shared" si="130"/>
        <v>1.0624671750363486E-3</v>
      </c>
      <c r="AD55" s="5">
        <f t="shared" si="131"/>
        <v>1.2173968236779732E-2</v>
      </c>
      <c r="AE55" s="5">
        <f t="shared" si="132"/>
        <v>1.4645554321473474E-2</v>
      </c>
      <c r="AF55" s="5">
        <f t="shared" si="133"/>
        <v>8.8094636527476303E-3</v>
      </c>
      <c r="AG55" s="5">
        <f t="shared" si="134"/>
        <v>3.5326601800381094E-3</v>
      </c>
      <c r="AH55" s="5">
        <f t="shared" si="135"/>
        <v>6.3694808953107607E-3</v>
      </c>
      <c r="AI55" s="5">
        <f t="shared" si="136"/>
        <v>9.0096873440250608E-3</v>
      </c>
      <c r="AJ55" s="5">
        <f t="shared" si="137"/>
        <v>6.3721414171166108E-3</v>
      </c>
      <c r="AK55" s="5">
        <f t="shared" si="138"/>
        <v>3.0044835585895063E-3</v>
      </c>
      <c r="AL55" s="5">
        <f t="shared" si="139"/>
        <v>7.2319404830974566E-5</v>
      </c>
      <c r="AM55" s="5">
        <f t="shared" si="140"/>
        <v>3.4440372567951971E-3</v>
      </c>
      <c r="AN55" s="5">
        <f t="shared" si="141"/>
        <v>4.1432533540858773E-3</v>
      </c>
      <c r="AO55" s="5">
        <f t="shared" si="142"/>
        <v>2.4922129286310294E-3</v>
      </c>
      <c r="AP55" s="5">
        <f t="shared" si="143"/>
        <v>9.9939584521754931E-4</v>
      </c>
      <c r="AQ55" s="5">
        <f t="shared" si="144"/>
        <v>3.0057385264831751E-4</v>
      </c>
      <c r="AR55" s="5">
        <f t="shared" si="145"/>
        <v>1.5325254122157445E-3</v>
      </c>
      <c r="AS55" s="5">
        <f t="shared" si="146"/>
        <v>2.1677708180272868E-3</v>
      </c>
      <c r="AT55" s="5">
        <f t="shared" si="147"/>
        <v>1.5331655455867732E-3</v>
      </c>
      <c r="AU55" s="5">
        <f t="shared" si="148"/>
        <v>7.2289209745689384E-4</v>
      </c>
      <c r="AV55" s="5">
        <f t="shared" si="149"/>
        <v>2.5563432439007836E-4</v>
      </c>
      <c r="AW55" s="5">
        <f t="shared" si="150"/>
        <v>3.4184692151178521E-6</v>
      </c>
      <c r="AX55" s="5">
        <f t="shared" si="151"/>
        <v>8.1193688556688748E-4</v>
      </c>
      <c r="AY55" s="5">
        <f t="shared" si="152"/>
        <v>9.7677811637886551E-4</v>
      </c>
      <c r="AZ55" s="5">
        <f t="shared" si="153"/>
        <v>5.8754289009206855E-4</v>
      </c>
      <c r="BA55" s="5">
        <f t="shared" si="154"/>
        <v>2.3560905109647526E-4</v>
      </c>
      <c r="BB55" s="5">
        <f t="shared" si="155"/>
        <v>7.0860731056437564E-5</v>
      </c>
      <c r="BC55" s="5">
        <f t="shared" si="156"/>
        <v>1.7049406828761311E-5</v>
      </c>
      <c r="BD55" s="5">
        <f t="shared" si="157"/>
        <v>3.0727702116930129E-4</v>
      </c>
      <c r="BE55" s="5">
        <f t="shared" si="158"/>
        <v>4.346460777952775E-4</v>
      </c>
      <c r="BF55" s="5">
        <f t="shared" si="159"/>
        <v>3.0740537028105692E-4</v>
      </c>
      <c r="BG55" s="5">
        <f t="shared" si="160"/>
        <v>1.4494254291824561E-4</v>
      </c>
      <c r="BH55" s="5">
        <f t="shared" si="161"/>
        <v>5.1255628834004626E-5</v>
      </c>
      <c r="BI55" s="5">
        <f t="shared" si="162"/>
        <v>1.4500308518257889E-5</v>
      </c>
      <c r="BJ55" s="8">
        <f t="shared" si="163"/>
        <v>0.41807865397673172</v>
      </c>
      <c r="BK55" s="8">
        <f t="shared" si="164"/>
        <v>0.26211271827966287</v>
      </c>
      <c r="BL55" s="8">
        <f t="shared" si="165"/>
        <v>0.29868834726476196</v>
      </c>
      <c r="BM55" s="8">
        <f t="shared" si="166"/>
        <v>0.48504718460196389</v>
      </c>
      <c r="BN55" s="8">
        <f t="shared" si="167"/>
        <v>0.51403744040347465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1.25555555555556</v>
      </c>
      <c r="F56">
        <f>VLOOKUP(B56,home!$B$2:$E$405,3,FALSE)</f>
        <v>1.25</v>
      </c>
      <c r="G56">
        <f>VLOOKUP(C56,away!$B$2:$E$405,4,FALSE)</f>
        <v>0.68</v>
      </c>
      <c r="H56">
        <f>VLOOKUP(A56,away!$A$2:$E$405,3,FALSE)</f>
        <v>1.12222222222222</v>
      </c>
      <c r="I56">
        <f>VLOOKUP(C56,away!$B$2:$E$405,3,FALSE)</f>
        <v>0.63</v>
      </c>
      <c r="J56">
        <f>VLOOKUP(B56,home!$B$2:$E$405,4,FALSE)</f>
        <v>0.76</v>
      </c>
      <c r="K56" s="3">
        <f t="shared" si="112"/>
        <v>1.0672222222222261</v>
      </c>
      <c r="L56" s="3">
        <f t="shared" si="113"/>
        <v>0.53731999999999891</v>
      </c>
      <c r="M56" s="5">
        <f t="shared" si="114"/>
        <v>0.20098153873672661</v>
      </c>
      <c r="N56" s="5">
        <f t="shared" si="115"/>
        <v>0.21449196439625179</v>
      </c>
      <c r="O56" s="5">
        <f t="shared" si="116"/>
        <v>0.10799140039401771</v>
      </c>
      <c r="P56" s="5">
        <f t="shared" si="117"/>
        <v>0.11525082230939376</v>
      </c>
      <c r="Q56" s="5">
        <f t="shared" si="118"/>
        <v>0.11445529544588921</v>
      </c>
      <c r="R56" s="5">
        <f t="shared" si="119"/>
        <v>2.9012969629856739E-2</v>
      </c>
      <c r="S56" s="5">
        <f t="shared" si="120"/>
        <v>1.6522353404298293E-2</v>
      </c>
      <c r="T56" s="5">
        <f t="shared" si="121"/>
        <v>6.1499119348985054E-2</v>
      </c>
      <c r="U56" s="5">
        <f t="shared" si="122"/>
        <v>3.0963285921641666E-2</v>
      </c>
      <c r="V56" s="5">
        <f t="shared" si="123"/>
        <v>1.0527306406685516E-3</v>
      </c>
      <c r="W56" s="5">
        <f t="shared" si="124"/>
        <v>4.0716411583621104E-2</v>
      </c>
      <c r="X56" s="5">
        <f t="shared" si="125"/>
        <v>2.1877742272111242E-2</v>
      </c>
      <c r="Y56" s="5">
        <f t="shared" si="126"/>
        <v>5.8776742388253946E-3</v>
      </c>
      <c r="Z56" s="5">
        <f t="shared" si="127"/>
        <v>5.1964162805048638E-3</v>
      </c>
      <c r="AA56" s="5">
        <f t="shared" si="128"/>
        <v>5.5457309304721555E-3</v>
      </c>
      <c r="AB56" s="5">
        <f t="shared" si="129"/>
        <v>2.9592636437325132E-3</v>
      </c>
      <c r="AC56" s="5">
        <f t="shared" si="130"/>
        <v>3.7729855926679702E-5</v>
      </c>
      <c r="AD56" s="5">
        <f t="shared" si="131"/>
        <v>1.0863364812796723E-2</v>
      </c>
      <c r="AE56" s="5">
        <f t="shared" si="132"/>
        <v>5.8371031812119228E-3</v>
      </c>
      <c r="AF56" s="5">
        <f t="shared" si="133"/>
        <v>1.5681961406643918E-3</v>
      </c>
      <c r="AG56" s="5">
        <f t="shared" si="134"/>
        <v>2.8087438343392976E-4</v>
      </c>
      <c r="AH56" s="5">
        <f t="shared" si="135"/>
        <v>6.9803459896021676E-4</v>
      </c>
      <c r="AI56" s="5">
        <f t="shared" si="136"/>
        <v>7.4495803589032293E-4</v>
      </c>
      <c r="AJ56" s="5">
        <f t="shared" si="137"/>
        <v>3.9751788526258764E-4</v>
      </c>
      <c r="AK56" s="5">
        <f t="shared" si="138"/>
        <v>1.4141330696100621E-4</v>
      </c>
      <c r="AL56" s="5">
        <f t="shared" si="139"/>
        <v>8.654321085402624E-7</v>
      </c>
      <c r="AM56" s="5">
        <f t="shared" si="140"/>
        <v>2.3187248672647321E-3</v>
      </c>
      <c r="AN56" s="5">
        <f t="shared" si="141"/>
        <v>1.2458972456786831E-3</v>
      </c>
      <c r="AO56" s="5">
        <f t="shared" si="142"/>
        <v>3.3472275402403432E-4</v>
      </c>
      <c r="AP56" s="5">
        <f t="shared" si="143"/>
        <v>5.9951076730731255E-5</v>
      </c>
      <c r="AQ56" s="5">
        <f t="shared" si="144"/>
        <v>8.0532281372391116E-6</v>
      </c>
      <c r="AR56" s="5">
        <f t="shared" si="145"/>
        <v>7.5013590142660605E-5</v>
      </c>
      <c r="AS56" s="5">
        <f t="shared" si="146"/>
        <v>8.0056170368917535E-5</v>
      </c>
      <c r="AT56" s="5">
        <f t="shared" si="147"/>
        <v>4.2718862021858645E-5</v>
      </c>
      <c r="AU56" s="5">
        <f t="shared" si="148"/>
        <v>1.5196839619257546E-5</v>
      </c>
      <c r="AV56" s="5">
        <f t="shared" si="149"/>
        <v>4.0546012373047009E-6</v>
      </c>
      <c r="AW56" s="5">
        <f t="shared" si="150"/>
        <v>1.378536815829322E-8</v>
      </c>
      <c r="AX56" s="5">
        <f t="shared" si="151"/>
        <v>4.1243245092736702E-4</v>
      </c>
      <c r="AY56" s="5">
        <f t="shared" si="152"/>
        <v>2.2160820453229237E-4</v>
      </c>
      <c r="AZ56" s="5">
        <f t="shared" si="153"/>
        <v>5.9537260229645547E-5</v>
      </c>
      <c r="BA56" s="5">
        <f t="shared" si="154"/>
        <v>1.0663520222197693E-5</v>
      </c>
      <c r="BB56" s="5">
        <f t="shared" si="155"/>
        <v>1.432430671447813E-6</v>
      </c>
      <c r="BC56" s="5">
        <f t="shared" si="156"/>
        <v>1.5393472967646752E-7</v>
      </c>
      <c r="BD56" s="5">
        <f t="shared" si="157"/>
        <v>6.7177170425757163E-6</v>
      </c>
      <c r="BE56" s="5">
        <f t="shared" si="158"/>
        <v>7.1692969104377764E-6</v>
      </c>
      <c r="BF56" s="5">
        <f t="shared" si="159"/>
        <v>3.8256164902641715E-6</v>
      </c>
      <c r="BG56" s="5">
        <f t="shared" si="160"/>
        <v>1.3609276440365739E-6</v>
      </c>
      <c r="BH56" s="5">
        <f t="shared" si="161"/>
        <v>3.6310305613809272E-7</v>
      </c>
      <c r="BI56" s="5">
        <f t="shared" si="162"/>
        <v>7.750233009347544E-8</v>
      </c>
      <c r="BJ56" s="8">
        <f t="shared" si="163"/>
        <v>0.48214092277693898</v>
      </c>
      <c r="BK56" s="8">
        <f t="shared" si="164"/>
        <v>0.33406764858365484</v>
      </c>
      <c r="BL56" s="8">
        <f t="shared" si="165"/>
        <v>0.17869112857365849</v>
      </c>
      <c r="BM56" s="8">
        <f t="shared" si="166"/>
        <v>0.21769053088345694</v>
      </c>
      <c r="BN56" s="8">
        <f t="shared" si="167"/>
        <v>0.78218399091213575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1.25555555555556</v>
      </c>
      <c r="F57">
        <f>VLOOKUP(B57,home!$B$2:$E$405,3,FALSE)</f>
        <v>1.1599999999999999</v>
      </c>
      <c r="G57">
        <f>VLOOKUP(C57,away!$B$2:$E$405,4,FALSE)</f>
        <v>1.35</v>
      </c>
      <c r="H57">
        <f>VLOOKUP(A57,away!$A$2:$E$405,3,FALSE)</f>
        <v>1.12222222222222</v>
      </c>
      <c r="I57">
        <f>VLOOKUP(C57,away!$B$2:$E$405,3,FALSE)</f>
        <v>0.55000000000000004</v>
      </c>
      <c r="J57">
        <f>VLOOKUP(B57,home!$B$2:$E$405,4,FALSE)</f>
        <v>0.82</v>
      </c>
      <c r="K57" s="3">
        <f t="shared" si="112"/>
        <v>1.9662000000000071</v>
      </c>
      <c r="L57" s="3">
        <f t="shared" si="113"/>
        <v>0.50612222222222114</v>
      </c>
      <c r="M57" s="5">
        <f t="shared" si="114"/>
        <v>8.4388662056949115E-2</v>
      </c>
      <c r="N57" s="5">
        <f t="shared" si="115"/>
        <v>0.16592498733637395</v>
      </c>
      <c r="O57" s="5">
        <f t="shared" si="116"/>
        <v>4.2710977170623117E-2</v>
      </c>
      <c r="P57" s="5">
        <f t="shared" si="117"/>
        <v>8.3978323312879466E-2</v>
      </c>
      <c r="Q57" s="5">
        <f t="shared" si="118"/>
        <v>0.16312085505038987</v>
      </c>
      <c r="R57" s="5">
        <f t="shared" si="119"/>
        <v>1.0808487339439163E-2</v>
      </c>
      <c r="S57" s="5">
        <f t="shared" si="120"/>
        <v>2.0892494958870429E-2</v>
      </c>
      <c r="T57" s="5">
        <f t="shared" si="121"/>
        <v>8.2559089648892123E-2</v>
      </c>
      <c r="U57" s="5">
        <f t="shared" si="122"/>
        <v>2.1251647806805357E-2</v>
      </c>
      <c r="V57" s="5">
        <f t="shared" si="123"/>
        <v>2.3101006089666161E-3</v>
      </c>
      <c r="W57" s="5">
        <f t="shared" si="124"/>
        <v>0.10690940840002587</v>
      </c>
      <c r="X57" s="5">
        <f t="shared" si="125"/>
        <v>5.4109227355884082E-2</v>
      </c>
      <c r="Y57" s="5">
        <f t="shared" si="126"/>
        <v>1.3692941196043725E-2</v>
      </c>
      <c r="Z57" s="5">
        <f t="shared" si="127"/>
        <v>1.8234718770325639E-3</v>
      </c>
      <c r="AA57" s="5">
        <f t="shared" si="128"/>
        <v>3.5853104046214401E-3</v>
      </c>
      <c r="AB57" s="5">
        <f t="shared" si="129"/>
        <v>3.5247186587833513E-3</v>
      </c>
      <c r="AC57" s="5">
        <f t="shared" si="130"/>
        <v>1.4367923597230381E-4</v>
      </c>
      <c r="AD57" s="5">
        <f t="shared" si="131"/>
        <v>5.2551319699032907E-2</v>
      </c>
      <c r="AE57" s="5">
        <f t="shared" si="132"/>
        <v>2.6597390706784917E-2</v>
      </c>
      <c r="AF57" s="5">
        <f t="shared" si="133"/>
        <v>6.7307652449153169E-3</v>
      </c>
      <c r="AG57" s="5">
        <f t="shared" si="134"/>
        <v>1.1355299543375442E-3</v>
      </c>
      <c r="AH57" s="5">
        <f t="shared" si="135"/>
        <v>2.3072490964086152E-4</v>
      </c>
      <c r="AI57" s="5">
        <f t="shared" si="136"/>
        <v>4.5365131733586354E-4</v>
      </c>
      <c r="AJ57" s="5">
        <f t="shared" si="137"/>
        <v>4.459846100728892E-4</v>
      </c>
      <c r="AK57" s="5">
        <f t="shared" si="138"/>
        <v>2.9229831344177256E-4</v>
      </c>
      <c r="AL57" s="5">
        <f t="shared" si="139"/>
        <v>5.7192239041244788E-6</v>
      </c>
      <c r="AM57" s="5">
        <f t="shared" si="140"/>
        <v>2.0665280958447781E-2</v>
      </c>
      <c r="AN57" s="5">
        <f t="shared" si="141"/>
        <v>1.0459157921536141E-2</v>
      </c>
      <c r="AO57" s="5">
        <f t="shared" si="142"/>
        <v>2.6468061249105097E-3</v>
      </c>
      <c r="AP57" s="5">
        <f t="shared" si="143"/>
        <v>4.4653579924369761E-4</v>
      </c>
      <c r="AQ57" s="5">
        <f t="shared" si="144"/>
        <v>5.650042275374897E-5</v>
      </c>
      <c r="AR57" s="5">
        <f t="shared" si="145"/>
        <v>2.3355000797890815E-5</v>
      </c>
      <c r="AS57" s="5">
        <f t="shared" si="146"/>
        <v>4.5920602568813091E-5</v>
      </c>
      <c r="AT57" s="5">
        <f t="shared" si="147"/>
        <v>4.5144544385400325E-5</v>
      </c>
      <c r="AU57" s="5">
        <f t="shared" si="148"/>
        <v>2.9587734390191471E-5</v>
      </c>
      <c r="AV57" s="5">
        <f t="shared" si="149"/>
        <v>1.454385083949867E-5</v>
      </c>
      <c r="AW57" s="5">
        <f t="shared" si="150"/>
        <v>1.58094840392972E-7</v>
      </c>
      <c r="AX57" s="5">
        <f t="shared" si="151"/>
        <v>6.7720125700833581E-3</v>
      </c>
      <c r="AY57" s="5">
        <f t="shared" si="152"/>
        <v>3.4274660508874038E-3</v>
      </c>
      <c r="AZ57" s="5">
        <f t="shared" si="153"/>
        <v>8.6735836713317666E-4</v>
      </c>
      <c r="BA57" s="5">
        <f t="shared" si="154"/>
        <v>1.4632978141216016E-4</v>
      </c>
      <c r="BB57" s="5">
        <f t="shared" si="155"/>
        <v>1.8515188536403596E-5</v>
      </c>
      <c r="BC57" s="5">
        <f t="shared" si="156"/>
        <v>1.8741896733815976E-6</v>
      </c>
      <c r="BD57" s="5">
        <f t="shared" si="157"/>
        <v>1.9700808173050392E-6</v>
      </c>
      <c r="BE57" s="5">
        <f t="shared" si="158"/>
        <v>3.8735729029851821E-6</v>
      </c>
      <c r="BF57" s="5">
        <f t="shared" si="159"/>
        <v>3.8081095209247476E-6</v>
      </c>
      <c r="BG57" s="5">
        <f t="shared" si="160"/>
        <v>2.495834980014088E-6</v>
      </c>
      <c r="BH57" s="5">
        <f t="shared" si="161"/>
        <v>1.2268276844259294E-6</v>
      </c>
      <c r="BI57" s="5">
        <f t="shared" si="162"/>
        <v>4.8243771862365432E-7</v>
      </c>
      <c r="BJ57" s="8">
        <f t="shared" si="163"/>
        <v>0.71883935196729787</v>
      </c>
      <c r="BK57" s="8">
        <f t="shared" si="164"/>
        <v>0.19514644544842946</v>
      </c>
      <c r="BL57" s="8">
        <f t="shared" si="165"/>
        <v>8.3476209127369916E-2</v>
      </c>
      <c r="BM57" s="8">
        <f t="shared" si="166"/>
        <v>0.44492587819742846</v>
      </c>
      <c r="BN57" s="8">
        <f t="shared" si="167"/>
        <v>0.55093229226665463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1.25555555555556</v>
      </c>
      <c r="F58">
        <f>VLOOKUP(B58,home!$B$2:$E$405,3,FALSE)</f>
        <v>1.48</v>
      </c>
      <c r="G58">
        <f>VLOOKUP(C58,away!$B$2:$E$405,4,FALSE)</f>
        <v>1.23</v>
      </c>
      <c r="H58">
        <f>VLOOKUP(A58,away!$A$2:$E$405,3,FALSE)</f>
        <v>1.12222222222222</v>
      </c>
      <c r="I58">
        <f>VLOOKUP(C58,away!$B$2:$E$405,3,FALSE)</f>
        <v>0.61</v>
      </c>
      <c r="J58">
        <f>VLOOKUP(B58,home!$B$2:$E$405,4,FALSE)</f>
        <v>1.21</v>
      </c>
      <c r="K58" s="3">
        <f t="shared" si="112"/>
        <v>2.285613333333341</v>
      </c>
      <c r="L58" s="3">
        <f t="shared" si="113"/>
        <v>0.82831222222222045</v>
      </c>
      <c r="M58" s="5">
        <f t="shared" si="114"/>
        <v>4.4426215013081707E-2</v>
      </c>
      <c r="N58" s="5">
        <f t="shared" si="115"/>
        <v>0.10154114938343341</v>
      </c>
      <c r="O58" s="5">
        <f t="shared" si="116"/>
        <v>3.6798776882407881E-2</v>
      </c>
      <c r="P58" s="5">
        <f t="shared" si="117"/>
        <v>8.4107775092790174E-2</v>
      </c>
      <c r="Q58" s="5">
        <f t="shared" si="118"/>
        <v>0.11604190245638399</v>
      </c>
      <c r="R58" s="5">
        <f t="shared" si="119"/>
        <v>1.5240438327263472E-2</v>
      </c>
      <c r="S58" s="5">
        <f t="shared" si="120"/>
        <v>3.9808240635491543E-2</v>
      </c>
      <c r="T58" s="5">
        <f t="shared" si="121"/>
        <v>9.6118926094541562E-2</v>
      </c>
      <c r="U58" s="5">
        <f t="shared" si="122"/>
        <v>3.4833749046637871E-2</v>
      </c>
      <c r="V58" s="5">
        <f t="shared" si="123"/>
        <v>8.3738910291384638E-3</v>
      </c>
      <c r="W58" s="5">
        <f t="shared" si="124"/>
        <v>8.840897315989274E-2</v>
      </c>
      <c r="X58" s="5">
        <f t="shared" si="125"/>
        <v>7.323023302245539E-2</v>
      </c>
      <c r="Y58" s="5">
        <f t="shared" si="126"/>
        <v>3.0328748524340525E-2</v>
      </c>
      <c r="Z58" s="5">
        <f t="shared" si="127"/>
        <v>4.2079471128321022E-3</v>
      </c>
      <c r="AA58" s="5">
        <f t="shared" si="128"/>
        <v>9.6177400270505906E-3</v>
      </c>
      <c r="AB58" s="5">
        <f t="shared" si="129"/>
        <v>1.09912174211803E-2</v>
      </c>
      <c r="AC58" s="5">
        <f t="shared" si="130"/>
        <v>9.9084141976043963E-4</v>
      </c>
      <c r="AD58" s="5">
        <f t="shared" si="131"/>
        <v>5.051718196014008E-2</v>
      </c>
      <c r="AE58" s="5">
        <f t="shared" si="132"/>
        <v>4.1843999249807889E-2</v>
      </c>
      <c r="AF58" s="5">
        <f t="shared" si="133"/>
        <v>1.7329948002636649E-2</v>
      </c>
      <c r="AG58" s="5">
        <f t="shared" si="134"/>
        <v>4.7848692470198314E-3</v>
      </c>
      <c r="AH58" s="5">
        <f t="shared" si="135"/>
        <v>8.7137350600588362E-4</v>
      </c>
      <c r="AI58" s="5">
        <f t="shared" si="136"/>
        <v>1.9916229036404678E-3</v>
      </c>
      <c r="AJ58" s="5">
        <f t="shared" si="137"/>
        <v>2.276039931766359E-3</v>
      </c>
      <c r="AK58" s="5">
        <f t="shared" si="138"/>
        <v>1.7340490717480991E-3</v>
      </c>
      <c r="AL58" s="5">
        <f t="shared" si="139"/>
        <v>7.5034496871986562E-5</v>
      </c>
      <c r="AM58" s="5">
        <f t="shared" si="140"/>
        <v>2.3092548930104553E-2</v>
      </c>
      <c r="AN58" s="5">
        <f t="shared" si="141"/>
        <v>1.912784052107026E-2</v>
      </c>
      <c r="AO58" s="5">
        <f t="shared" si="142"/>
        <v>7.9219120441599705E-3</v>
      </c>
      <c r="AP58" s="5">
        <f t="shared" si="143"/>
        <v>2.1872721898490398E-3</v>
      </c>
      <c r="AQ58" s="5">
        <f t="shared" si="144"/>
        <v>4.5293607204467998E-4</v>
      </c>
      <c r="AR58" s="5">
        <f t="shared" si="145"/>
        <v>1.4435386502906024E-4</v>
      </c>
      <c r="AS58" s="5">
        <f t="shared" si="146"/>
        <v>3.2993711862862161E-4</v>
      </c>
      <c r="AT58" s="5">
        <f t="shared" si="147"/>
        <v>3.7705433874958094E-4</v>
      </c>
      <c r="AU58" s="5">
        <f t="shared" si="148"/>
        <v>2.8726680801240947E-4</v>
      </c>
      <c r="AV58" s="5">
        <f t="shared" si="149"/>
        <v>1.6414521165431802E-4</v>
      </c>
      <c r="AW58" s="5">
        <f t="shared" si="150"/>
        <v>3.945983860387246E-6</v>
      </c>
      <c r="AX58" s="5">
        <f t="shared" si="151"/>
        <v>8.7967729558832471E-3</v>
      </c>
      <c r="AY58" s="5">
        <f t="shared" si="152"/>
        <v>7.2864745554719829E-3</v>
      </c>
      <c r="AZ58" s="5">
        <f t="shared" si="153"/>
        <v>3.0177379656043321E-3</v>
      </c>
      <c r="BA58" s="5">
        <f t="shared" si="154"/>
        <v>8.3320974679136238E-4</v>
      </c>
      <c r="BB58" s="5">
        <f t="shared" si="155"/>
        <v>1.725394542354917E-4</v>
      </c>
      <c r="BC58" s="5">
        <f t="shared" si="156"/>
        <v>2.8583307751761863E-5</v>
      </c>
      <c r="BD58" s="5">
        <f t="shared" si="157"/>
        <v>1.9928345121431219E-5</v>
      </c>
      <c r="BE58" s="5">
        <f t="shared" si="158"/>
        <v>4.5548491320811636E-5</v>
      </c>
      <c r="BF58" s="5">
        <f t="shared" si="159"/>
        <v>5.2053119538032519E-5</v>
      </c>
      <c r="BG58" s="5">
        <f t="shared" si="160"/>
        <v>3.9657768019240452E-5</v>
      </c>
      <c r="BH58" s="5">
        <f t="shared" si="161"/>
        <v>2.2660580838754135E-5</v>
      </c>
      <c r="BI58" s="5">
        <f t="shared" si="162"/>
        <v>1.0358665141226902E-5</v>
      </c>
      <c r="BJ58" s="8">
        <f t="shared" si="163"/>
        <v>0.69306375884361859</v>
      </c>
      <c r="BK58" s="8">
        <f t="shared" si="164"/>
        <v>0.18506847224260631</v>
      </c>
      <c r="BL58" s="8">
        <f t="shared" si="165"/>
        <v>0.11584797142975442</v>
      </c>
      <c r="BM58" s="8">
        <f t="shared" si="166"/>
        <v>0.59274936390183941</v>
      </c>
      <c r="BN58" s="8">
        <f t="shared" si="167"/>
        <v>0.39815625715536057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1.25555555555556</v>
      </c>
      <c r="F59">
        <f>VLOOKUP(B59,home!$B$2:$E$405,3,FALSE)</f>
        <v>0.67</v>
      </c>
      <c r="G59">
        <f>VLOOKUP(C59,away!$B$2:$E$405,4,FALSE)</f>
        <v>0.8</v>
      </c>
      <c r="H59">
        <f>VLOOKUP(A59,away!$A$2:$E$405,3,FALSE)</f>
        <v>1.12222222222222</v>
      </c>
      <c r="I59">
        <f>VLOOKUP(C59,away!$B$2:$E$405,3,FALSE)</f>
        <v>1.42</v>
      </c>
      <c r="J59">
        <f>VLOOKUP(B59,home!$B$2:$E$405,4,FALSE)</f>
        <v>0.96</v>
      </c>
      <c r="K59" s="3">
        <f t="shared" si="112"/>
        <v>0.67297777777778023</v>
      </c>
      <c r="L59" s="3">
        <f t="shared" si="113"/>
        <v>1.5298133333333301</v>
      </c>
      <c r="M59" s="5">
        <f t="shared" si="114"/>
        <v>0.11049432562961017</v>
      </c>
      <c r="N59" s="5">
        <f t="shared" si="115"/>
        <v>7.4360225719269493E-2</v>
      </c>
      <c r="O59" s="5">
        <f t="shared" si="116"/>
        <v>0.16903569260585236</v>
      </c>
      <c r="P59" s="5">
        <f t="shared" si="117"/>
        <v>0.11375726477501448</v>
      </c>
      <c r="Q59" s="5">
        <f t="shared" si="118"/>
        <v>2.5021389729804056E-2</v>
      </c>
      <c r="R59" s="5">
        <f t="shared" si="119"/>
        <v>0.12929652817883358</v>
      </c>
      <c r="S59" s="5">
        <f t="shared" si="120"/>
        <v>2.9279139936270418E-2</v>
      </c>
      <c r="T59" s="5">
        <f t="shared" si="121"/>
        <v>3.8278055627183893E-2</v>
      </c>
      <c r="U59" s="5">
        <f t="shared" si="122"/>
        <v>8.7013690208173566E-2</v>
      </c>
      <c r="V59" s="5">
        <f t="shared" si="123"/>
        <v>3.3493071101024069E-3</v>
      </c>
      <c r="W59" s="5">
        <f t="shared" si="124"/>
        <v>5.6129464190917697E-3</v>
      </c>
      <c r="X59" s="5">
        <f t="shared" si="125"/>
        <v>8.5867602712121592E-3</v>
      </c>
      <c r="Y59" s="5">
        <f t="shared" si="126"/>
        <v>6.5680701765186422E-3</v>
      </c>
      <c r="Z59" s="5">
        <f t="shared" si="127"/>
        <v>6.593318425389609E-2</v>
      </c>
      <c r="AA59" s="5">
        <f t="shared" si="128"/>
        <v>4.4371567820999928E-2</v>
      </c>
      <c r="AB59" s="5">
        <f t="shared" si="129"/>
        <v>1.4930539554346294E-2</v>
      </c>
      <c r="AC59" s="5">
        <f t="shared" si="130"/>
        <v>2.1551333833532151E-4</v>
      </c>
      <c r="AD59" s="5">
        <f t="shared" si="131"/>
        <v>9.443470519765317E-4</v>
      </c>
      <c r="AE59" s="5">
        <f t="shared" si="132"/>
        <v>1.4446747114077215E-3</v>
      </c>
      <c r="AF59" s="5">
        <f t="shared" si="133"/>
        <v>1.1050413179205067E-3</v>
      </c>
      <c r="AG59" s="5">
        <f t="shared" si="134"/>
        <v>5.6350231401300897E-4</v>
      </c>
      <c r="AH59" s="5">
        <f t="shared" si="135"/>
        <v>2.5216366095183351E-2</v>
      </c>
      <c r="AI59" s="5">
        <f t="shared" si="136"/>
        <v>1.6970054018367455E-2</v>
      </c>
      <c r="AJ59" s="5">
        <f t="shared" si="137"/>
        <v>5.7102346210249092E-3</v>
      </c>
      <c r="AK59" s="5">
        <f t="shared" si="138"/>
        <v>1.2809536686156963E-3</v>
      </c>
      <c r="AL59" s="5">
        <f t="shared" si="139"/>
        <v>8.8751011427463293E-6</v>
      </c>
      <c r="AM59" s="5">
        <f t="shared" si="140"/>
        <v>1.2710491609803289E-4</v>
      </c>
      <c r="AN59" s="5">
        <f t="shared" si="141"/>
        <v>1.9444679537898493E-4</v>
      </c>
      <c r="AO59" s="5">
        <f t="shared" si="142"/>
        <v>1.4873365009735446E-4</v>
      </c>
      <c r="AP59" s="5">
        <f t="shared" si="143"/>
        <v>7.5844907011422363E-5</v>
      </c>
      <c r="AQ59" s="5">
        <f t="shared" si="144"/>
        <v>2.9007137502875123E-5</v>
      </c>
      <c r="AR59" s="5">
        <f t="shared" si="145"/>
        <v>7.715266614125204E-3</v>
      </c>
      <c r="AS59" s="5">
        <f t="shared" si="146"/>
        <v>5.1922029809370789E-3</v>
      </c>
      <c r="AT59" s="5">
        <f t="shared" si="147"/>
        <v>1.7471186119411004E-3</v>
      </c>
      <c r="AU59" s="5">
        <f t="shared" si="148"/>
        <v>3.9192400032610734E-4</v>
      </c>
      <c r="AV59" s="5">
        <f t="shared" si="149"/>
        <v>6.5939035699310404E-5</v>
      </c>
      <c r="AW59" s="5">
        <f t="shared" si="150"/>
        <v>2.5381072860216564E-7</v>
      </c>
      <c r="AX59" s="5">
        <f t="shared" si="151"/>
        <v>1.4256463996714225E-5</v>
      </c>
      <c r="AY59" s="5">
        <f t="shared" si="152"/>
        <v>2.1809728708359998E-5</v>
      </c>
      <c r="AZ59" s="5">
        <f t="shared" si="153"/>
        <v>1.6682406887215917E-5</v>
      </c>
      <c r="BA59" s="5">
        <f t="shared" si="154"/>
        <v>8.506989496051564E-6</v>
      </c>
      <c r="BB59" s="5">
        <f t="shared" si="155"/>
        <v>3.253526489396567E-6</v>
      </c>
      <c r="BC59" s="5">
        <f t="shared" si="156"/>
        <v>9.9545764076641014E-7</v>
      </c>
      <c r="BD59" s="5">
        <f t="shared" si="157"/>
        <v>1.9671529560850382E-3</v>
      </c>
      <c r="BE59" s="5">
        <f t="shared" si="158"/>
        <v>1.3238502249351004E-3</v>
      </c>
      <c r="BF59" s="5">
        <f t="shared" si="159"/>
        <v>4.4546089124371913E-4</v>
      </c>
      <c r="BG59" s="5">
        <f t="shared" si="160"/>
        <v>9.9928426892035863E-5</v>
      </c>
      <c r="BH59" s="5">
        <f t="shared" si="161"/>
        <v>1.6812402666657909E-5</v>
      </c>
      <c r="BI59" s="5">
        <f t="shared" si="162"/>
        <v>2.262874677142534E-6</v>
      </c>
      <c r="BJ59" s="8">
        <f t="shared" si="163"/>
        <v>0.16312565531770487</v>
      </c>
      <c r="BK59" s="8">
        <f t="shared" si="164"/>
        <v>0.25712623561918385</v>
      </c>
      <c r="BL59" s="8">
        <f t="shared" si="165"/>
        <v>0.51279354579092562</v>
      </c>
      <c r="BM59" s="8">
        <f t="shared" si="166"/>
        <v>0.37699163842534666</v>
      </c>
      <c r="BN59" s="8">
        <f t="shared" si="167"/>
        <v>0.62196542663838406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1.25555555555556</v>
      </c>
      <c r="F60">
        <f>VLOOKUP(B60,home!$B$2:$E$405,3,FALSE)</f>
        <v>1.1599999999999999</v>
      </c>
      <c r="G60">
        <f>VLOOKUP(C60,away!$B$2:$E$405,4,FALSE)</f>
        <v>0.8</v>
      </c>
      <c r="H60">
        <f>VLOOKUP(A60,away!$A$2:$E$405,3,FALSE)</f>
        <v>1.12222222222222</v>
      </c>
      <c r="I60">
        <f>VLOOKUP(C60,away!$B$2:$E$405,3,FALSE)</f>
        <v>0.74</v>
      </c>
      <c r="J60">
        <f>VLOOKUP(B60,home!$B$2:$E$405,4,FALSE)</f>
        <v>0.62</v>
      </c>
      <c r="K60" s="3">
        <f t="shared" si="112"/>
        <v>1.1651555555555597</v>
      </c>
      <c r="L60" s="3">
        <f t="shared" si="113"/>
        <v>0.51487555555555453</v>
      </c>
      <c r="M60" s="5">
        <f t="shared" si="114"/>
        <v>0.18636817782812748</v>
      </c>
      <c r="N60" s="5">
        <f t="shared" si="115"/>
        <v>0.2171479177752092</v>
      </c>
      <c r="O60" s="5">
        <f t="shared" si="116"/>
        <v>9.5956419097133497E-2</v>
      </c>
      <c r="P60" s="5">
        <f t="shared" si="117"/>
        <v>0.11180415480224269</v>
      </c>
      <c r="Q60" s="5">
        <f t="shared" si="118"/>
        <v>0.12650555138655345</v>
      </c>
      <c r="R60" s="5">
        <f t="shared" si="119"/>
        <v>2.4702807295879113E-2</v>
      </c>
      <c r="S60" s="5">
        <f t="shared" si="120"/>
        <v>1.6768110812581644E-2</v>
      </c>
      <c r="T60" s="5">
        <f t="shared" si="121"/>
        <v>6.513461605101345E-2</v>
      </c>
      <c r="U60" s="5">
        <f t="shared" si="122"/>
        <v>2.8782613158611959E-2</v>
      </c>
      <c r="V60" s="5">
        <f t="shared" si="123"/>
        <v>1.1177065854140529E-3</v>
      </c>
      <c r="W60" s="5">
        <f t="shared" si="124"/>
        <v>4.9132882002220706E-2</v>
      </c>
      <c r="X60" s="5">
        <f t="shared" si="125"/>
        <v>2.5297319916938885E-2</v>
      </c>
      <c r="Y60" s="5">
        <f t="shared" si="126"/>
        <v>6.5124858231502512E-3</v>
      </c>
      <c r="Z60" s="5">
        <f t="shared" si="127"/>
        <v>4.2396238767491877E-3</v>
      </c>
      <c r="AA60" s="5">
        <f t="shared" si="128"/>
        <v>4.9398213134603155E-3</v>
      </c>
      <c r="AB60" s="5">
        <f t="shared" si="129"/>
        <v>2.8778301234150248E-3</v>
      </c>
      <c r="AC60" s="5">
        <f t="shared" si="130"/>
        <v>4.1907717815418654E-5</v>
      </c>
      <c r="AD60" s="5">
        <f t="shared" si="131"/>
        <v>1.4311862606335808E-2</v>
      </c>
      <c r="AE60" s="5">
        <f t="shared" si="132"/>
        <v>7.3688282104719142E-3</v>
      </c>
      <c r="AF60" s="5">
        <f t="shared" si="133"/>
        <v>1.8970147593300847E-3</v>
      </c>
      <c r="AG60" s="5">
        <f t="shared" si="134"/>
        <v>3.2557550936905462E-4</v>
      </c>
      <c r="AH60" s="5">
        <f t="shared" si="135"/>
        <v>5.4571967472195784E-4</v>
      </c>
      <c r="AI60" s="5">
        <f t="shared" si="136"/>
        <v>6.3584831077826212E-4</v>
      </c>
      <c r="AJ60" s="5">
        <f t="shared" si="137"/>
        <v>3.7043109589695515E-4</v>
      </c>
      <c r="AK60" s="5">
        <f t="shared" si="138"/>
        <v>1.4386994977829055E-4</v>
      </c>
      <c r="AL60" s="5">
        <f t="shared" si="139"/>
        <v>1.0056345508437176E-6</v>
      </c>
      <c r="AM60" s="5">
        <f t="shared" si="140"/>
        <v>3.3351092452240084E-3</v>
      </c>
      <c r="AN60" s="5">
        <f t="shared" si="141"/>
        <v>1.7171662254731772E-3</v>
      </c>
      <c r="AO60" s="5">
        <f t="shared" si="142"/>
        <v>4.4206345716086832E-4</v>
      </c>
      <c r="AP60" s="5">
        <f t="shared" si="143"/>
        <v>7.5869222698837061E-5</v>
      </c>
      <c r="AQ60" s="5">
        <f t="shared" si="144"/>
        <v>9.7658020466579521E-6</v>
      </c>
      <c r="AR60" s="5">
        <f t="shared" si="145"/>
        <v>5.6195544140012948E-5</v>
      </c>
      <c r="AS60" s="5">
        <f t="shared" si="146"/>
        <v>6.5476550452203764E-5</v>
      </c>
      <c r="AT60" s="5">
        <f t="shared" si="147"/>
        <v>3.8145183258999564E-5</v>
      </c>
      <c r="AU60" s="5">
        <f t="shared" si="148"/>
        <v>1.4815024063969424E-5</v>
      </c>
      <c r="AV60" s="5">
        <f t="shared" si="149"/>
        <v>4.3154518984558208E-6</v>
      </c>
      <c r="AW60" s="5">
        <f t="shared" si="150"/>
        <v>1.6758064944837861E-8</v>
      </c>
      <c r="AX60" s="5">
        <f t="shared" si="151"/>
        <v>6.4765351090957657E-4</v>
      </c>
      <c r="AY60" s="5">
        <f t="shared" si="152"/>
        <v>3.3346096123707355E-4</v>
      </c>
      <c r="AZ60" s="5">
        <f t="shared" si="153"/>
        <v>8.5845448836513734E-5</v>
      </c>
      <c r="BA60" s="5">
        <f t="shared" si="154"/>
        <v>1.473324105387198E-5</v>
      </c>
      <c r="BB60" s="5">
        <f t="shared" si="155"/>
        <v>1.8964464181865594E-6</v>
      </c>
      <c r="BC60" s="5">
        <f t="shared" si="156"/>
        <v>1.9528678062902939E-7</v>
      </c>
      <c r="BD60" s="5">
        <f t="shared" si="157"/>
        <v>4.822285334805973E-6</v>
      </c>
      <c r="BE60" s="5">
        <f t="shared" si="158"/>
        <v>5.6187125483232814E-6</v>
      </c>
      <c r="BF60" s="5">
        <f t="shared" si="159"/>
        <v>3.2733370703743044E-6</v>
      </c>
      <c r="BG60" s="5">
        <f t="shared" si="160"/>
        <v>1.2713156242508604E-6</v>
      </c>
      <c r="BH60" s="5">
        <f t="shared" si="161"/>
        <v>3.7032011561511865E-7</v>
      </c>
      <c r="BI60" s="5">
        <f t="shared" si="162"/>
        <v>8.629610800858656E-8</v>
      </c>
      <c r="BJ60" s="8">
        <f t="shared" si="163"/>
        <v>0.52029781288843224</v>
      </c>
      <c r="BK60" s="8">
        <f t="shared" si="164"/>
        <v>0.31643452434196923</v>
      </c>
      <c r="BL60" s="8">
        <f t="shared" si="165"/>
        <v>0.15914975004029042</v>
      </c>
      <c r="BM60" s="8">
        <f t="shared" si="166"/>
        <v>0.2373032387591234</v>
      </c>
      <c r="BN60" s="8">
        <f t="shared" si="167"/>
        <v>0.76248502818514552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1.25555555555556</v>
      </c>
      <c r="F61">
        <f>VLOOKUP(B61,home!$B$2:$E$405,3,FALSE)</f>
        <v>1.04</v>
      </c>
      <c r="G61">
        <f>VLOOKUP(C61,away!$B$2:$E$405,4,FALSE)</f>
        <v>1.1000000000000001</v>
      </c>
      <c r="H61">
        <f>VLOOKUP(A61,away!$A$2:$E$405,3,FALSE)</f>
        <v>1.12222222222222</v>
      </c>
      <c r="I61">
        <f>VLOOKUP(C61,away!$B$2:$E$405,3,FALSE)</f>
        <v>0.86</v>
      </c>
      <c r="J61">
        <f>VLOOKUP(B61,home!$B$2:$E$405,4,FALSE)</f>
        <v>1.1000000000000001</v>
      </c>
      <c r="K61" s="3">
        <f t="shared" si="112"/>
        <v>1.4363555555555607</v>
      </c>
      <c r="L61" s="3">
        <f t="shared" si="113"/>
        <v>1.0616222222222202</v>
      </c>
      <c r="M61" s="5">
        <f t="shared" si="114"/>
        <v>8.2251160683906963E-2</v>
      </c>
      <c r="N61" s="5">
        <f t="shared" si="115"/>
        <v>0.11814191159922287</v>
      </c>
      <c r="O61" s="5">
        <f t="shared" si="116"/>
        <v>8.7319659985606216E-2</v>
      </c>
      <c r="P61" s="5">
        <f t="shared" si="117"/>
        <v>0.12542207872954808</v>
      </c>
      <c r="Q61" s="5">
        <f t="shared" si="118"/>
        <v>8.4846895534748862E-2</v>
      </c>
      <c r="R61" s="5">
        <f t="shared" si="119"/>
        <v>4.6350245738803975E-2</v>
      </c>
      <c r="S61" s="5">
        <f t="shared" si="120"/>
        <v>4.781299650376479E-2</v>
      </c>
      <c r="T61" s="5">
        <f t="shared" si="121"/>
        <v>9.007534978625667E-2</v>
      </c>
      <c r="U61" s="5">
        <f t="shared" si="122"/>
        <v>6.6575432968296544E-2</v>
      </c>
      <c r="V61" s="5">
        <f t="shared" si="123"/>
        <v>8.1009399366636283E-3</v>
      </c>
      <c r="W61" s="5">
        <f t="shared" si="124"/>
        <v>4.062343659099292E-2</v>
      </c>
      <c r="X61" s="5">
        <f t="shared" si="125"/>
        <v>4.3126743028033362E-2</v>
      </c>
      <c r="Y61" s="5">
        <f t="shared" si="126"/>
        <v>2.2892154385313706E-2</v>
      </c>
      <c r="Z61" s="5">
        <f t="shared" si="127"/>
        <v>1.6402150293925024E-2</v>
      </c>
      <c r="AA61" s="5">
        <f t="shared" si="128"/>
        <v>2.3559319697736482E-2</v>
      </c>
      <c r="AB61" s="5">
        <f t="shared" si="129"/>
        <v>1.6919779866476678E-2</v>
      </c>
      <c r="AC61" s="5">
        <f t="shared" si="130"/>
        <v>7.7205348689866719E-4</v>
      </c>
      <c r="AD61" s="5">
        <f t="shared" si="131"/>
        <v>1.4587424708307947E-2</v>
      </c>
      <c r="AE61" s="5">
        <f t="shared" si="132"/>
        <v>1.5486334235333207E-2</v>
      </c>
      <c r="AF61" s="5">
        <f t="shared" si="133"/>
        <v>8.2203182824952415E-3</v>
      </c>
      <c r="AG61" s="5">
        <f t="shared" si="134"/>
        <v>2.9089575208121814E-3</v>
      </c>
      <c r="AH61" s="5">
        <f t="shared" si="135"/>
        <v>4.3532218110648819E-3</v>
      </c>
      <c r="AI61" s="5">
        <f t="shared" si="136"/>
        <v>6.2527743328886819E-3</v>
      </c>
      <c r="AJ61" s="5">
        <f t="shared" si="137"/>
        <v>4.4906035753399373E-3</v>
      </c>
      <c r="AK61" s="5">
        <f t="shared" si="138"/>
        <v>2.1500344644123934E-3</v>
      </c>
      <c r="AL61" s="5">
        <f t="shared" si="139"/>
        <v>4.7091154659497774E-5</v>
      </c>
      <c r="AM61" s="5">
        <f t="shared" si="140"/>
        <v>4.1905457042053082E-3</v>
      </c>
      <c r="AN61" s="5">
        <f t="shared" si="141"/>
        <v>4.4487764428222179E-3</v>
      </c>
      <c r="AO61" s="5">
        <f t="shared" si="142"/>
        <v>2.3614599666993935E-3</v>
      </c>
      <c r="AP61" s="5">
        <f t="shared" si="143"/>
        <v>8.3565945917874016E-4</v>
      </c>
      <c r="AQ61" s="5">
        <f t="shared" si="144"/>
        <v>2.2178866301858822E-4</v>
      </c>
      <c r="AR61" s="5">
        <f t="shared" si="145"/>
        <v>9.2429540257778795E-4</v>
      </c>
      <c r="AS61" s="5">
        <f t="shared" si="146"/>
        <v>1.3276168364670692E-3</v>
      </c>
      <c r="AT61" s="5">
        <f t="shared" si="147"/>
        <v>9.5346490935428675E-4</v>
      </c>
      <c r="AU61" s="5">
        <f t="shared" si="148"/>
        <v>4.5650487319276938E-4</v>
      </c>
      <c r="AV61" s="5">
        <f t="shared" si="149"/>
        <v>1.6392582768715543E-4</v>
      </c>
      <c r="AW61" s="5">
        <f t="shared" si="150"/>
        <v>1.9946596288662375E-6</v>
      </c>
      <c r="AX61" s="5">
        <f t="shared" si="151"/>
        <v>1.0031856005074634E-3</v>
      </c>
      <c r="AY61" s="5">
        <f t="shared" si="152"/>
        <v>1.0650041265120658E-3</v>
      </c>
      <c r="AZ61" s="5">
        <f t="shared" si="153"/>
        <v>5.6531602373178689E-4</v>
      </c>
      <c r="BA61" s="5">
        <f t="shared" si="154"/>
        <v>2.00050684457323E-4</v>
      </c>
      <c r="BB61" s="5">
        <f t="shared" si="155"/>
        <v>5.3094563047664852E-5</v>
      </c>
      <c r="BC61" s="5">
        <f t="shared" si="156"/>
        <v>1.1273273602115953E-5</v>
      </c>
      <c r="BD61" s="5">
        <f t="shared" si="157"/>
        <v>1.6354208987906873E-4</v>
      </c>
      <c r="BE61" s="5">
        <f t="shared" si="158"/>
        <v>2.349045893649672E-4</v>
      </c>
      <c r="BF61" s="5">
        <f t="shared" si="159"/>
        <v>1.6870325597993419E-4</v>
      </c>
      <c r="BG61" s="5">
        <f t="shared" si="160"/>
        <v>8.0772619655696741E-5</v>
      </c>
      <c r="BH61" s="5">
        <f t="shared" si="161"/>
        <v>2.90045502448091E-5</v>
      </c>
      <c r="BI61" s="5">
        <f t="shared" si="162"/>
        <v>8.3321693761043768E-6</v>
      </c>
      <c r="BJ61" s="8">
        <f t="shared" si="163"/>
        <v>0.45586568017929952</v>
      </c>
      <c r="BK61" s="8">
        <f t="shared" si="164"/>
        <v>0.26547132462195372</v>
      </c>
      <c r="BL61" s="8">
        <f t="shared" si="165"/>
        <v>0.26248213956440547</v>
      </c>
      <c r="BM61" s="8">
        <f t="shared" si="166"/>
        <v>0.45482633292086361</v>
      </c>
      <c r="BN61" s="8">
        <f t="shared" si="167"/>
        <v>0.54433195227183695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1.6629213483146099</v>
      </c>
      <c r="F62">
        <f>VLOOKUP(B62,home!$B$2:$E$405,3,FALSE)</f>
        <v>1.2</v>
      </c>
      <c r="G62">
        <f>VLOOKUP(C62,away!$B$2:$E$405,4,FALSE)</f>
        <v>0.87</v>
      </c>
      <c r="H62">
        <f>VLOOKUP(A62,away!$A$2:$E$405,3,FALSE)</f>
        <v>1.3258426966292101</v>
      </c>
      <c r="I62">
        <f>VLOOKUP(C62,away!$B$2:$E$405,3,FALSE)</f>
        <v>0.87</v>
      </c>
      <c r="J62">
        <f>VLOOKUP(B62,home!$B$2:$E$405,4,FALSE)</f>
        <v>0.94</v>
      </c>
      <c r="K62" s="3">
        <f t="shared" si="112"/>
        <v>1.7360898876404527</v>
      </c>
      <c r="L62" s="3">
        <f t="shared" si="113"/>
        <v>1.0842741573033678</v>
      </c>
      <c r="M62" s="5">
        <f t="shared" si="114"/>
        <v>5.9584247416144938E-2</v>
      </c>
      <c r="N62" s="5">
        <f t="shared" si="115"/>
        <v>0.103443609401836</v>
      </c>
      <c r="O62" s="5">
        <f t="shared" si="116"/>
        <v>6.4605659655695924E-2</v>
      </c>
      <c r="P62" s="5">
        <f t="shared" si="117"/>
        <v>0.11216123241259446</v>
      </c>
      <c r="Q62" s="5">
        <f t="shared" si="118"/>
        <v>8.9793702111778187E-2</v>
      </c>
      <c r="R62" s="5">
        <f t="shared" si="119"/>
        <v>3.5025123590103936E-2</v>
      </c>
      <c r="S62" s="5">
        <f t="shared" si="120"/>
        <v>5.2783003066441847E-2</v>
      </c>
      <c r="T62" s="5">
        <f t="shared" si="121"/>
        <v>9.736099068839793E-2</v>
      </c>
      <c r="U62" s="5">
        <f t="shared" si="122"/>
        <v>6.0806762878136515E-2</v>
      </c>
      <c r="V62" s="5">
        <f t="shared" si="123"/>
        <v>1.1039843081384877E-2</v>
      </c>
      <c r="W62" s="5">
        <f t="shared" si="124"/>
        <v>5.1963312736685752E-2</v>
      </c>
      <c r="X62" s="5">
        <f t="shared" si="125"/>
        <v>5.6342477128261306E-2</v>
      </c>
      <c r="Y62" s="5">
        <f t="shared" si="126"/>
        <v>3.0545345954314896E-2</v>
      </c>
      <c r="Z62" s="5">
        <f t="shared" si="127"/>
        <v>1.2658945455035422E-2</v>
      </c>
      <c r="AA62" s="5">
        <f t="shared" si="128"/>
        <v>2.1977067192679067E-2</v>
      </c>
      <c r="AB62" s="5">
        <f t="shared" si="129"/>
        <v>1.9077082056602444E-2</v>
      </c>
      <c r="AC62" s="5">
        <f t="shared" si="130"/>
        <v>1.2988357444981631E-3</v>
      </c>
      <c r="AD62" s="5">
        <f t="shared" si="131"/>
        <v>2.2553245442614618E-2</v>
      </c>
      <c r="AE62" s="5">
        <f t="shared" si="132"/>
        <v>2.4453901196746987E-2</v>
      </c>
      <c r="AF62" s="5">
        <f t="shared" si="133"/>
        <v>1.3257366556441327E-2</v>
      </c>
      <c r="AG62" s="5">
        <f t="shared" si="134"/>
        <v>4.7915399836824246E-3</v>
      </c>
      <c r="AH62" s="5">
        <f t="shared" si="135"/>
        <v>3.4314418539019569E-3</v>
      </c>
      <c r="AI62" s="5">
        <f t="shared" si="136"/>
        <v>5.9572915025853952E-3</v>
      </c>
      <c r="AJ62" s="5">
        <f t="shared" si="137"/>
        <v>5.1711967676824518E-3</v>
      </c>
      <c r="AK62" s="5">
        <f t="shared" si="138"/>
        <v>2.9925541384574999E-3</v>
      </c>
      <c r="AL62" s="5">
        <f t="shared" si="139"/>
        <v>9.779700113488083E-5</v>
      </c>
      <c r="AM62" s="5">
        <f t="shared" si="140"/>
        <v>7.8308922692792715E-3</v>
      </c>
      <c r="AN62" s="5">
        <f t="shared" si="141"/>
        <v>8.4908341162062383E-3</v>
      </c>
      <c r="AO62" s="5">
        <f t="shared" si="142"/>
        <v>4.6031960030761022E-3</v>
      </c>
      <c r="AP62" s="5">
        <f t="shared" si="143"/>
        <v>1.6637088223791911E-3</v>
      </c>
      <c r="AQ62" s="5">
        <f t="shared" si="144"/>
        <v>4.5097912034584387E-4</v>
      </c>
      <c r="AR62" s="5">
        <f t="shared" si="145"/>
        <v>7.4412474489501045E-4</v>
      </c>
      <c r="AS62" s="5">
        <f t="shared" si="146"/>
        <v>1.2918674447552592E-3</v>
      </c>
      <c r="AT62" s="5">
        <f t="shared" si="147"/>
        <v>1.1213990035057585E-3</v>
      </c>
      <c r="AU62" s="5">
        <f t="shared" si="148"/>
        <v>6.489498233321426E-4</v>
      </c>
      <c r="AV62" s="5">
        <f t="shared" si="149"/>
        <v>2.8165880646824777E-4</v>
      </c>
      <c r="AW62" s="5">
        <f t="shared" si="150"/>
        <v>5.1136894626857976E-6</v>
      </c>
      <c r="AX62" s="5">
        <f t="shared" si="151"/>
        <v>2.2658554799829251E-3</v>
      </c>
      <c r="AY62" s="5">
        <f t="shared" si="152"/>
        <v>2.456808541129704E-3</v>
      </c>
      <c r="AZ62" s="5">
        <f t="shared" si="153"/>
        <v>1.3319270052945629E-3</v>
      </c>
      <c r="BA62" s="5">
        <f t="shared" si="154"/>
        <v>4.8139134375178698E-4</v>
      </c>
      <c r="BB62" s="5">
        <f t="shared" si="155"/>
        <v>1.3049004839490113E-4</v>
      </c>
      <c r="BC62" s="5">
        <f t="shared" si="156"/>
        <v>2.8297397451971437E-5</v>
      </c>
      <c r="BD62" s="5">
        <f t="shared" si="157"/>
        <v>1.3447253844993677E-4</v>
      </c>
      <c r="BE62" s="5">
        <f t="shared" si="158"/>
        <v>2.334564141682772E-4</v>
      </c>
      <c r="BF62" s="5">
        <f t="shared" si="159"/>
        <v>2.0265065992117372E-4</v>
      </c>
      <c r="BG62" s="5">
        <f t="shared" si="160"/>
        <v>1.1727325380427134E-4</v>
      </c>
      <c r="BH62" s="5">
        <f t="shared" si="161"/>
        <v>5.0899227505071939E-5</v>
      </c>
      <c r="BI62" s="5">
        <f t="shared" si="162"/>
        <v>1.767312683205323E-5</v>
      </c>
      <c r="BJ62" s="8">
        <f t="shared" si="163"/>
        <v>0.52423987134805217</v>
      </c>
      <c r="BK62" s="8">
        <f t="shared" si="164"/>
        <v>0.23942176726332884</v>
      </c>
      <c r="BL62" s="8">
        <f t="shared" si="165"/>
        <v>0.22388860467948238</v>
      </c>
      <c r="BM62" s="8">
        <f t="shared" si="166"/>
        <v>0.53314391930607863</v>
      </c>
      <c r="BN62" s="8">
        <f t="shared" si="167"/>
        <v>0.46461357458815344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1.4517241379310299</v>
      </c>
      <c r="F63">
        <f>VLOOKUP(B63,home!$B$2:$E$405,3,FALSE)</f>
        <v>1.23</v>
      </c>
      <c r="G63">
        <f>VLOOKUP(C63,away!$B$2:$E$405,4,FALSE)</f>
        <v>1.32</v>
      </c>
      <c r="H63">
        <f>VLOOKUP(A63,away!$A$2:$E$405,3,FALSE)</f>
        <v>1.17241379310345</v>
      </c>
      <c r="I63">
        <f>VLOOKUP(C63,away!$B$2:$E$405,3,FALSE)</f>
        <v>0.37</v>
      </c>
      <c r="J63">
        <f>VLOOKUP(B63,home!$B$2:$E$405,4,FALSE)</f>
        <v>0.79</v>
      </c>
      <c r="K63" s="3">
        <f t="shared" si="112"/>
        <v>2.3570193103448203</v>
      </c>
      <c r="L63" s="3">
        <f t="shared" si="113"/>
        <v>0.34269655172413843</v>
      </c>
      <c r="M63" s="5">
        <f t="shared" si="114"/>
        <v>6.7224611088248329E-2</v>
      </c>
      <c r="N63" s="5">
        <f t="shared" si="115"/>
        <v>0.15844970646542184</v>
      </c>
      <c r="O63" s="5">
        <f t="shared" si="116"/>
        <v>2.3037642410938985E-2</v>
      </c>
      <c r="P63" s="5">
        <f t="shared" si="117"/>
        <v>5.4300168027401986E-2</v>
      </c>
      <c r="Q63" s="5">
        <f t="shared" si="118"/>
        <v>0.18673450892873392</v>
      </c>
      <c r="R63" s="5">
        <f t="shared" si="119"/>
        <v>3.9474603070412785E-3</v>
      </c>
      <c r="S63" s="5">
        <f t="shared" si="120"/>
        <v>1.0965136874996085E-2</v>
      </c>
      <c r="T63" s="5">
        <f t="shared" si="121"/>
        <v>6.3993272297777459E-2</v>
      </c>
      <c r="U63" s="5">
        <f t="shared" si="122"/>
        <v>9.3042401705159868E-3</v>
      </c>
      <c r="V63" s="5">
        <f t="shared" si="123"/>
        <v>9.8411176290139199E-4</v>
      </c>
      <c r="W63" s="5">
        <f t="shared" si="124"/>
        <v>0.14671228115092771</v>
      </c>
      <c r="X63" s="5">
        <f t="shared" si="125"/>
        <v>5.0277792846005233E-2</v>
      </c>
      <c r="Y63" s="5">
        <f t="shared" si="126"/>
        <v>8.6150131183132753E-3</v>
      </c>
      <c r="Z63" s="5">
        <f t="shared" si="127"/>
        <v>4.5092701176365158E-4</v>
      </c>
      <c r="AA63" s="5">
        <f t="shared" si="128"/>
        <v>1.0628436742830126E-3</v>
      </c>
      <c r="AB63" s="5">
        <f t="shared" si="129"/>
        <v>1.2525715320814508E-3</v>
      </c>
      <c r="AC63" s="5">
        <f t="shared" si="130"/>
        <v>4.9681799212213927E-5</v>
      </c>
      <c r="AD63" s="5">
        <f t="shared" si="131"/>
        <v>8.6450919934368736E-2</v>
      </c>
      <c r="AE63" s="5">
        <f t="shared" si="132"/>
        <v>2.9626432154887746E-2</v>
      </c>
      <c r="AF63" s="5">
        <f t="shared" si="133"/>
        <v>5.0764380696845836E-3</v>
      </c>
      <c r="AG63" s="5">
        <f t="shared" si="134"/>
        <v>5.7989260717401596E-4</v>
      </c>
      <c r="AH63" s="5">
        <f t="shared" si="135"/>
        <v>3.8632783002668358E-5</v>
      </c>
      <c r="AI63" s="5">
        <f t="shared" si="136"/>
        <v>9.1058215549650457E-5</v>
      </c>
      <c r="AJ63" s="5">
        <f t="shared" si="137"/>
        <v>1.0731298620803358E-4</v>
      </c>
      <c r="AK63" s="5">
        <f t="shared" si="138"/>
        <v>8.4312926914367501E-5</v>
      </c>
      <c r="AL63" s="5">
        <f t="shared" si="139"/>
        <v>1.6052038094116761E-6</v>
      </c>
      <c r="AM63" s="5">
        <f t="shared" si="140"/>
        <v>4.0753297536476212E-2</v>
      </c>
      <c r="AN63" s="5">
        <f t="shared" si="141"/>
        <v>1.3966014537138223E-2</v>
      </c>
      <c r="AO63" s="5">
        <f t="shared" si="142"/>
        <v>2.3930525116032291E-3</v>
      </c>
      <c r="AP63" s="5">
        <f t="shared" si="143"/>
        <v>2.7336361460707177E-4</v>
      </c>
      <c r="AQ63" s="5">
        <f t="shared" si="144"/>
        <v>2.3420192023172458E-5</v>
      </c>
      <c r="AR63" s="5">
        <f t="shared" si="145"/>
        <v>2.6478643037042726E-6</v>
      </c>
      <c r="AS63" s="5">
        <f t="shared" si="146"/>
        <v>6.2410672950037116E-6</v>
      </c>
      <c r="AT63" s="5">
        <f t="shared" si="147"/>
        <v>7.355158065742632E-6</v>
      </c>
      <c r="AU63" s="5">
        <f t="shared" si="148"/>
        <v>5.7787498638646135E-6</v>
      </c>
      <c r="AV63" s="5">
        <f t="shared" si="149"/>
        <v>3.4051562546953483E-6</v>
      </c>
      <c r="AW63" s="5">
        <f t="shared" si="150"/>
        <v>3.6016421151530735E-8</v>
      </c>
      <c r="AX63" s="5">
        <f t="shared" si="151"/>
        <v>1.600938487561708E-2</v>
      </c>
      <c r="AY63" s="5">
        <f t="shared" si="152"/>
        <v>5.4863609920985483E-3</v>
      </c>
      <c r="AZ63" s="5">
        <f t="shared" si="153"/>
        <v>9.4007849675299779E-4</v>
      </c>
      <c r="BA63" s="5">
        <f t="shared" si="154"/>
        <v>1.0738721972908799E-4</v>
      </c>
      <c r="BB63" s="5">
        <f t="shared" si="155"/>
        <v>9.2003074751002073E-6</v>
      </c>
      <c r="BC63" s="5">
        <f t="shared" si="156"/>
        <v>6.3058272930373159E-7</v>
      </c>
      <c r="BD63" s="5">
        <f t="shared" si="157"/>
        <v>1.5123566105214836E-7</v>
      </c>
      <c r="BE63" s="5">
        <f t="shared" si="158"/>
        <v>3.5646537351267766E-7</v>
      </c>
      <c r="BF63" s="5">
        <f t="shared" si="159"/>
        <v>4.2009788441933024E-7</v>
      </c>
      <c r="BG63" s="5">
        <f t="shared" si="160"/>
        <v>3.3005960860378921E-7</v>
      </c>
      <c r="BH63" s="5">
        <f t="shared" si="161"/>
        <v>1.9448921776099614E-7</v>
      </c>
      <c r="BI63" s="5">
        <f t="shared" si="162"/>
        <v>9.1682968383305322E-8</v>
      </c>
      <c r="BJ63" s="8">
        <f t="shared" si="163"/>
        <v>0.81647844843954454</v>
      </c>
      <c r="BK63" s="8">
        <f t="shared" si="164"/>
        <v>0.13901167574866796</v>
      </c>
      <c r="BL63" s="8">
        <f t="shared" si="165"/>
        <v>3.8953047033032165E-2</v>
      </c>
      <c r="BM63" s="8">
        <f t="shared" si="166"/>
        <v>0.49571367602954458</v>
      </c>
      <c r="BN63" s="8">
        <f t="shared" si="167"/>
        <v>0.49369409722778634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1.4517241379310299</v>
      </c>
      <c r="F64">
        <f>VLOOKUP(B64,home!$B$2:$E$405,3,FALSE)</f>
        <v>0.89</v>
      </c>
      <c r="G64">
        <f>VLOOKUP(C64,away!$B$2:$E$405,4,FALSE)</f>
        <v>1.01</v>
      </c>
      <c r="H64">
        <f>VLOOKUP(A64,away!$A$2:$E$405,3,FALSE)</f>
        <v>1.17241379310345</v>
      </c>
      <c r="I64">
        <f>VLOOKUP(C64,away!$B$2:$E$405,3,FALSE)</f>
        <v>1.43</v>
      </c>
      <c r="J64">
        <f>VLOOKUP(B64,home!$B$2:$E$405,4,FALSE)</f>
        <v>0.97</v>
      </c>
      <c r="K64" s="3">
        <f t="shared" si="112"/>
        <v>1.3049548275862028</v>
      </c>
      <c r="L64" s="3">
        <f t="shared" si="113"/>
        <v>1.6262551724137952</v>
      </c>
      <c r="M64" s="5">
        <f t="shared" si="114"/>
        <v>5.3332466802582024E-2</v>
      </c>
      <c r="N64" s="5">
        <f t="shared" si="115"/>
        <v>6.9596460021110307E-2</v>
      </c>
      <c r="O64" s="5">
        <f t="shared" si="116"/>
        <v>8.6732199995286044E-2</v>
      </c>
      <c r="P64" s="5">
        <f t="shared" si="117"/>
        <v>0.11318160309102054</v>
      </c>
      <c r="Q64" s="5">
        <f t="shared" si="118"/>
        <v>4.5410118243729043E-2</v>
      </c>
      <c r="R64" s="5">
        <f t="shared" si="119"/>
        <v>7.0524344428580854E-2</v>
      </c>
      <c r="S64" s="5">
        <f t="shared" si="120"/>
        <v>6.0048203497091647E-2</v>
      </c>
      <c r="T64" s="5">
        <f t="shared" si="121"/>
        <v>7.3848439673786404E-2</v>
      </c>
      <c r="U64" s="5">
        <f t="shared" si="122"/>
        <v>9.2031083724428697E-2</v>
      </c>
      <c r="V64" s="5">
        <f t="shared" si="123"/>
        <v>1.4159296582770447E-2</v>
      </c>
      <c r="W64" s="5">
        <f t="shared" si="124"/>
        <v>1.9752717674471506E-2</v>
      </c>
      <c r="X64" s="5">
        <f t="shared" si="125"/>
        <v>3.212295928733868E-2</v>
      </c>
      <c r="Y64" s="5">
        <f t="shared" si="126"/>
        <v>2.6120064347136152E-2</v>
      </c>
      <c r="Z64" s="5">
        <f t="shared" si="127"/>
        <v>3.8230193302690556E-2</v>
      </c>
      <c r="AA64" s="5">
        <f t="shared" si="128"/>
        <v>4.9888675309899752E-2</v>
      </c>
      <c r="AB64" s="5">
        <f t="shared" si="129"/>
        <v>3.2551233843767152E-2</v>
      </c>
      <c r="AC64" s="5">
        <f t="shared" si="130"/>
        <v>1.8780444422008035E-3</v>
      </c>
      <c r="AD64" s="5">
        <f t="shared" si="131"/>
        <v>6.4441010718122261E-3</v>
      </c>
      <c r="AE64" s="5">
        <f t="shared" si="132"/>
        <v>1.0479752699591916E-2</v>
      </c>
      <c r="AF64" s="5">
        <f t="shared" si="133"/>
        <v>8.5213760166643945E-3</v>
      </c>
      <c r="AG64" s="5">
        <f t="shared" si="134"/>
        <v>4.6193106077277793E-3</v>
      </c>
      <c r="AH64" s="5">
        <f t="shared" si="135"/>
        <v>1.5543012400219937E-2</v>
      </c>
      <c r="AI64" s="5">
        <f t="shared" si="136"/>
        <v>2.028292906689922E-2</v>
      </c>
      <c r="AJ64" s="5">
        <f t="shared" si="137"/>
        <v>1.3234153101719331E-2</v>
      </c>
      <c r="AK64" s="5">
        <f t="shared" si="138"/>
        <v>5.7566573263678538E-3</v>
      </c>
      <c r="AL64" s="5">
        <f t="shared" si="139"/>
        <v>1.5942265069515013E-4</v>
      </c>
      <c r="AM64" s="5">
        <f t="shared" si="140"/>
        <v>1.6818521606229578E-3</v>
      </c>
      <c r="AN64" s="5">
        <f t="shared" si="141"/>
        <v>2.7351207754484027E-3</v>
      </c>
      <c r="AO64" s="5">
        <f t="shared" si="142"/>
        <v>2.2240021541246979E-3</v>
      </c>
      <c r="AP64" s="5">
        <f t="shared" si="143"/>
        <v>1.2055983355349045E-3</v>
      </c>
      <c r="AQ64" s="5">
        <f t="shared" si="144"/>
        <v>4.9015263225427519E-4</v>
      </c>
      <c r="AR64" s="5">
        <f t="shared" si="145"/>
        <v>5.0553808621498783E-3</v>
      </c>
      <c r="AS64" s="5">
        <f t="shared" si="146"/>
        <v>6.5970436613493827E-3</v>
      </c>
      <c r="AT64" s="5">
        <f t="shared" si="147"/>
        <v>4.3044219868374201E-3</v>
      </c>
      <c r="AU64" s="5">
        <f t="shared" si="148"/>
        <v>1.8723587505638953E-3</v>
      </c>
      <c r="AV64" s="5">
        <f t="shared" si="149"/>
        <v>6.1083589763040653E-4</v>
      </c>
      <c r="AW64" s="5">
        <f t="shared" si="150"/>
        <v>9.397918929054115E-6</v>
      </c>
      <c r="AX64" s="5">
        <f t="shared" si="151"/>
        <v>3.6579018271520213E-4</v>
      </c>
      <c r="AY64" s="5">
        <f t="shared" si="152"/>
        <v>5.9486817665878474E-4</v>
      </c>
      <c r="AZ64" s="5">
        <f t="shared" si="153"/>
        <v>4.8370372459785604E-4</v>
      </c>
      <c r="BA64" s="5">
        <f t="shared" si="154"/>
        <v>2.6220856134769385E-4</v>
      </c>
      <c r="BB64" s="5">
        <f t="shared" si="155"/>
        <v>1.0660450728571677E-4</v>
      </c>
      <c r="BC64" s="5">
        <f t="shared" si="156"/>
        <v>3.4673226275204145E-5</v>
      </c>
      <c r="BD64" s="5">
        <f t="shared" si="157"/>
        <v>1.370223212598826E-3</v>
      </c>
      <c r="BE64" s="5">
        <f t="shared" si="158"/>
        <v>1.7880793961515136E-3</v>
      </c>
      <c r="BF64" s="5">
        <f t="shared" si="159"/>
        <v>1.1666814200576704E-3</v>
      </c>
      <c r="BG64" s="5">
        <f t="shared" si="160"/>
        <v>5.074888504531279E-4</v>
      </c>
      <c r="BH64" s="5">
        <f t="shared" si="161"/>
        <v>1.6556250633624546E-4</v>
      </c>
      <c r="BI64" s="5">
        <f t="shared" si="162"/>
        <v>4.321031838215096E-5</v>
      </c>
      <c r="BJ64" s="8">
        <f t="shared" si="163"/>
        <v>0.30709987408023409</v>
      </c>
      <c r="BK64" s="8">
        <f t="shared" si="164"/>
        <v>0.24335390524301942</v>
      </c>
      <c r="BL64" s="8">
        <f t="shared" si="165"/>
        <v>0.41002557605967943</v>
      </c>
      <c r="BM64" s="8">
        <f t="shared" si="166"/>
        <v>0.55934688584558512</v>
      </c>
      <c r="BN64" s="8">
        <f t="shared" si="167"/>
        <v>0.43877719258230879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1.3127272727272701</v>
      </c>
      <c r="F65">
        <f>VLOOKUP(B65,home!$B$2:$E$405,3,FALSE)</f>
        <v>0.61</v>
      </c>
      <c r="G65">
        <f>VLOOKUP(C65,away!$B$2:$E$405,4,FALSE)</f>
        <v>0.66</v>
      </c>
      <c r="H65">
        <f>VLOOKUP(A65,away!$A$2:$E$405,3,FALSE)</f>
        <v>1.2909090909090899</v>
      </c>
      <c r="I65">
        <f>VLOOKUP(C65,away!$B$2:$E$405,3,FALSE)</f>
        <v>1.42</v>
      </c>
      <c r="J65">
        <f>VLOOKUP(B65,home!$B$2:$E$405,4,FALSE)</f>
        <v>0.83</v>
      </c>
      <c r="K65" s="3">
        <f t="shared" si="112"/>
        <v>0.52850399999999886</v>
      </c>
      <c r="L65" s="3">
        <f t="shared" si="113"/>
        <v>1.5214654545454531</v>
      </c>
      <c r="M65" s="5">
        <f t="shared" si="114"/>
        <v>0.12873883591400756</v>
      </c>
      <c r="N65" s="5">
        <f t="shared" si="115"/>
        <v>6.8038989735896491E-2</v>
      </c>
      <c r="O65" s="5">
        <f t="shared" si="116"/>
        <v>0.19587169150155798</v>
      </c>
      <c r="P65" s="5">
        <f t="shared" si="117"/>
        <v>0.10351897244533917</v>
      </c>
      <c r="Q65" s="5">
        <f t="shared" si="118"/>
        <v>1.7979439115690082E-2</v>
      </c>
      <c r="R65" s="5">
        <f t="shared" si="119"/>
        <v>0.14900600607150238</v>
      </c>
      <c r="S65" s="5">
        <f t="shared" si="120"/>
        <v>2.0809916409561285E-2</v>
      </c>
      <c r="T65" s="5">
        <f t="shared" si="121"/>
        <v>2.7355095506625706E-2</v>
      </c>
      <c r="U65" s="5">
        <f t="shared" si="122"/>
        <v>7.8750270232813113E-2</v>
      </c>
      <c r="V65" s="5">
        <f t="shared" si="123"/>
        <v>1.8592517583687555E-3</v>
      </c>
      <c r="W65" s="5">
        <f t="shared" si="124"/>
        <v>3.1674018301328841E-3</v>
      </c>
      <c r="X65" s="5">
        <f t="shared" si="125"/>
        <v>4.8190924652112277E-3</v>
      </c>
      <c r="Y65" s="5">
        <f t="shared" si="126"/>
        <v>3.6660413540395855E-3</v>
      </c>
      <c r="Z65" s="5">
        <f t="shared" si="127"/>
        <v>7.5569163585860313E-2</v>
      </c>
      <c r="AA65" s="5">
        <f t="shared" si="128"/>
        <v>3.9938605231781429E-2</v>
      </c>
      <c r="AB65" s="5">
        <f t="shared" si="129"/>
        <v>1.0553856309708683E-2</v>
      </c>
      <c r="AC65" s="5">
        <f t="shared" si="130"/>
        <v>9.343908841544353E-5</v>
      </c>
      <c r="AD65" s="5">
        <f t="shared" si="131"/>
        <v>4.1849613420813644E-4</v>
      </c>
      <c r="AE65" s="5">
        <f t="shared" si="132"/>
        <v>6.3672741105849715E-4</v>
      </c>
      <c r="AF65" s="5">
        <f t="shared" si="133"/>
        <v>4.8437937994383313E-4</v>
      </c>
      <c r="AG65" s="5">
        <f t="shared" si="134"/>
        <v>2.4565549782622963E-4</v>
      </c>
      <c r="AH65" s="5">
        <f t="shared" si="135"/>
        <v>2.8743967956195174E-2</v>
      </c>
      <c r="AI65" s="5">
        <f t="shared" si="136"/>
        <v>1.5191302040720939E-2</v>
      </c>
      <c r="AJ65" s="5">
        <f t="shared" si="137"/>
        <v>4.014331946864581E-3</v>
      </c>
      <c r="AK65" s="5">
        <f t="shared" si="138"/>
        <v>7.0719683041523809E-4</v>
      </c>
      <c r="AL65" s="5">
        <f t="shared" si="139"/>
        <v>3.0053770023078057E-6</v>
      </c>
      <c r="AM65" s="5">
        <f t="shared" si="140"/>
        <v>4.4235376182707318E-5</v>
      </c>
      <c r="AN65" s="5">
        <f t="shared" si="141"/>
        <v>6.7302596730811886E-5</v>
      </c>
      <c r="AO65" s="5">
        <f t="shared" si="142"/>
        <v>5.1199287963567036E-5</v>
      </c>
      <c r="AP65" s="5">
        <f t="shared" si="143"/>
        <v>2.596598264463069E-5</v>
      </c>
      <c r="AQ65" s="5">
        <f t="shared" si="144"/>
        <v>9.876586396783097E-6</v>
      </c>
      <c r="AR65" s="5">
        <f t="shared" si="145"/>
        <v>8.7465908543824834E-3</v>
      </c>
      <c r="AS65" s="5">
        <f t="shared" si="146"/>
        <v>4.6226082529045491E-3</v>
      </c>
      <c r="AT65" s="5">
        <f t="shared" si="147"/>
        <v>1.2215334760465302E-3</v>
      </c>
      <c r="AU65" s="5">
        <f t="shared" si="148"/>
        <v>2.1519510940816471E-4</v>
      </c>
      <c r="AV65" s="5">
        <f t="shared" si="149"/>
        <v>2.8432869025663105E-5</v>
      </c>
      <c r="AW65" s="5">
        <f t="shared" si="150"/>
        <v>6.7128482956501228E-8</v>
      </c>
      <c r="AX65" s="5">
        <f t="shared" si="151"/>
        <v>3.8964288756775809E-6</v>
      </c>
      <c r="AY65" s="5">
        <f t="shared" si="152"/>
        <v>5.9282819304368182E-6</v>
      </c>
      <c r="AZ65" s="5">
        <f t="shared" si="153"/>
        <v>4.5098380809828264E-6</v>
      </c>
      <c r="BA65" s="5">
        <f t="shared" si="154"/>
        <v>2.2871876152696432E-6</v>
      </c>
      <c r="BB65" s="5">
        <f t="shared" si="155"/>
        <v>8.699692361742399E-7</v>
      </c>
      <c r="BC65" s="5">
        <f t="shared" si="156"/>
        <v>2.6472562787128004E-7</v>
      </c>
      <c r="BD65" s="5">
        <f t="shared" si="157"/>
        <v>2.2179393049976902E-3</v>
      </c>
      <c r="BE65" s="5">
        <f t="shared" si="158"/>
        <v>1.1721897944484967E-3</v>
      </c>
      <c r="BF65" s="5">
        <f t="shared" si="159"/>
        <v>3.0975349756260344E-4</v>
      </c>
      <c r="BG65" s="5">
        <f t="shared" si="160"/>
        <v>5.4568654158608619E-5</v>
      </c>
      <c r="BH65" s="5">
        <f t="shared" si="161"/>
        <v>7.2099379993603055E-6</v>
      </c>
      <c r="BI65" s="5">
        <f t="shared" si="162"/>
        <v>7.6209621448278253E-7</v>
      </c>
      <c r="BJ65" s="8">
        <f t="shared" si="163"/>
        <v>0.1270276546919176</v>
      </c>
      <c r="BK65" s="8">
        <f t="shared" si="164"/>
        <v>0.25502934927462501</v>
      </c>
      <c r="BL65" s="8">
        <f t="shared" si="165"/>
        <v>0.54137401196870805</v>
      </c>
      <c r="BM65" s="8">
        <f t="shared" si="166"/>
        <v>0.33584038358366985</v>
      </c>
      <c r="BN65" s="8">
        <f t="shared" si="167"/>
        <v>0.66315393478399365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1.3127272727272701</v>
      </c>
      <c r="F66">
        <f>VLOOKUP(B66,home!$B$2:$E$405,3,FALSE)</f>
        <v>0.51</v>
      </c>
      <c r="G66">
        <f>VLOOKUP(C66,away!$B$2:$E$405,4,FALSE)</f>
        <v>0.6</v>
      </c>
      <c r="H66">
        <f>VLOOKUP(A66,away!$A$2:$E$405,3,FALSE)</f>
        <v>1.2909090909090899</v>
      </c>
      <c r="I66">
        <f>VLOOKUP(C66,away!$B$2:$E$405,3,FALSE)</f>
        <v>0.98</v>
      </c>
      <c r="J66">
        <f>VLOOKUP(B66,home!$B$2:$E$405,4,FALSE)</f>
        <v>1.1399999999999999</v>
      </c>
      <c r="K66" s="3">
        <f t="shared" si="112"/>
        <v>0.40169454545454469</v>
      </c>
      <c r="L66" s="3">
        <f t="shared" si="113"/>
        <v>1.4422036363636352</v>
      </c>
      <c r="M66" s="5">
        <f t="shared" si="114"/>
        <v>0.15819953201826203</v>
      </c>
      <c r="N66" s="5">
        <f t="shared" si="115"/>
        <v>6.3547889105197458E-2</v>
      </c>
      <c r="O66" s="5">
        <f t="shared" si="116"/>
        <v>0.22815594034776288</v>
      </c>
      <c r="P66" s="5">
        <f t="shared" si="117"/>
        <v>9.1648996750748821E-2</v>
      </c>
      <c r="Q66" s="5">
        <f t="shared" si="118"/>
        <v>1.2763420214354053E-2</v>
      </c>
      <c r="R66" s="5">
        <f t="shared" si="119"/>
        <v>0.16452366341375413</v>
      </c>
      <c r="S66" s="5">
        <f t="shared" si="120"/>
        <v>1.3273646417059491E-2</v>
      </c>
      <c r="T66" s="5">
        <f t="shared" si="121"/>
        <v>1.8407451045578546E-2</v>
      </c>
      <c r="U66" s="5">
        <f t="shared" si="122"/>
        <v>6.6088258191504476E-2</v>
      </c>
      <c r="V66" s="5">
        <f t="shared" si="123"/>
        <v>8.5441773845677642E-4</v>
      </c>
      <c r="W66" s="5">
        <f t="shared" si="124"/>
        <v>1.7089987604834334E-3</v>
      </c>
      <c r="X66" s="5">
        <f t="shared" si="125"/>
        <v>2.4647242269101532E-3</v>
      </c>
      <c r="Y66" s="5">
        <f t="shared" si="126"/>
        <v>1.7773171213416865E-3</v>
      </c>
      <c r="Z66" s="5">
        <f t="shared" si="127"/>
        <v>7.9092208547727694E-2</v>
      </c>
      <c r="AA66" s="5">
        <f t="shared" si="128"/>
        <v>3.1770908761575532E-2</v>
      </c>
      <c r="AB66" s="5">
        <f t="shared" si="129"/>
        <v>6.3811003768294468E-3</v>
      </c>
      <c r="AC66" s="5">
        <f t="shared" si="130"/>
        <v>3.0936615115337304E-5</v>
      </c>
      <c r="AD66" s="5">
        <f t="shared" si="131"/>
        <v>1.7162387006869323E-4</v>
      </c>
      <c r="AE66" s="5">
        <f t="shared" si="132"/>
        <v>2.4751656949986944E-4</v>
      </c>
      <c r="AF66" s="5">
        <f t="shared" si="133"/>
        <v>1.7848464829648211E-4</v>
      </c>
      <c r="AG66" s="5">
        <f t="shared" si="134"/>
        <v>8.5803736269423703E-5</v>
      </c>
      <c r="AH66" s="5">
        <f t="shared" si="135"/>
        <v>2.8516767693890971E-2</v>
      </c>
      <c r="AI66" s="5">
        <f t="shared" si="136"/>
        <v>1.1455030036630379E-2</v>
      </c>
      <c r="AJ66" s="5">
        <f t="shared" si="137"/>
        <v>2.3007115418661982E-3</v>
      </c>
      <c r="AK66" s="5">
        <f t="shared" si="138"/>
        <v>3.0806109234398916E-4</v>
      </c>
      <c r="AL66" s="5">
        <f t="shared" si="139"/>
        <v>7.1689459558133645E-7</v>
      </c>
      <c r="AM66" s="5">
        <f t="shared" si="140"/>
        <v>1.3788074495278716E-5</v>
      </c>
      <c r="AN66" s="5">
        <f t="shared" si="141"/>
        <v>1.9885211175543662E-5</v>
      </c>
      <c r="AO66" s="5">
        <f t="shared" si="142"/>
        <v>1.4339261933613935E-5</v>
      </c>
      <c r="AP66" s="5">
        <f t="shared" si="143"/>
        <v>6.8933785678095583E-6</v>
      </c>
      <c r="AQ66" s="5">
        <f t="shared" si="144"/>
        <v>2.4854139093315235E-6</v>
      </c>
      <c r="AR66" s="5">
        <f t="shared" si="145"/>
        <v>8.2253972130933196E-3</v>
      </c>
      <c r="AS66" s="5">
        <f t="shared" si="146"/>
        <v>3.3040971946965998E-3</v>
      </c>
      <c r="AT66" s="5">
        <f t="shared" si="147"/>
        <v>6.6361891038064353E-4</v>
      </c>
      <c r="AU66" s="5">
        <f t="shared" si="148"/>
        <v>8.8857365520130974E-5</v>
      </c>
      <c r="AV66" s="5">
        <f t="shared" si="149"/>
        <v>8.9233797632243337E-6</v>
      </c>
      <c r="AW66" s="5">
        <f t="shared" si="150"/>
        <v>1.1536533365113242E-8</v>
      </c>
      <c r="AX66" s="5">
        <f t="shared" si="151"/>
        <v>9.230990528457308E-7</v>
      </c>
      <c r="AY66" s="5">
        <f t="shared" si="152"/>
        <v>1.3312968107379405E-6</v>
      </c>
      <c r="AZ66" s="5">
        <f t="shared" si="153"/>
        <v>9.6000055076278409E-7</v>
      </c>
      <c r="BA66" s="5">
        <f t="shared" si="154"/>
        <v>4.615054284070601E-7</v>
      </c>
      <c r="BB66" s="5">
        <f t="shared" si="155"/>
        <v>1.6639620176255488E-7</v>
      </c>
      <c r="BC66" s="5">
        <f t="shared" si="156"/>
        <v>4.7995441451810761E-8</v>
      </c>
      <c r="BD66" s="5">
        <f t="shared" si="157"/>
        <v>1.9771162952097504E-3</v>
      </c>
      <c r="BE66" s="5">
        <f t="shared" si="158"/>
        <v>7.9419683151505402E-4</v>
      </c>
      <c r="BF66" s="5">
        <f t="shared" si="159"/>
        <v>1.5951226761843964E-4</v>
      </c>
      <c r="BG66" s="5">
        <f t="shared" si="160"/>
        <v>2.1358402611804272E-5</v>
      </c>
      <c r="BH66" s="5">
        <f t="shared" si="161"/>
        <v>2.1448884571959686E-6</v>
      </c>
      <c r="BI66" s="5">
        <f t="shared" si="162"/>
        <v>1.7231799877280691E-7</v>
      </c>
      <c r="BJ66" s="8">
        <f t="shared" si="163"/>
        <v>0.10141451093156736</v>
      </c>
      <c r="BK66" s="8">
        <f t="shared" si="164"/>
        <v>0.26400957773104877</v>
      </c>
      <c r="BL66" s="8">
        <f t="shared" si="165"/>
        <v>0.55474583652302301</v>
      </c>
      <c r="BM66" s="8">
        <f t="shared" si="166"/>
        <v>0.28042137212300994</v>
      </c>
      <c r="BN66" s="8">
        <f t="shared" si="167"/>
        <v>0.71883944185007931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1.3127272727272701</v>
      </c>
      <c r="F67">
        <f>VLOOKUP(B67,home!$B$2:$E$405,3,FALSE)</f>
        <v>0.76</v>
      </c>
      <c r="G67">
        <f>VLOOKUP(C67,away!$B$2:$E$405,4,FALSE)</f>
        <v>0.66</v>
      </c>
      <c r="H67">
        <f>VLOOKUP(A67,away!$A$2:$E$405,3,FALSE)</f>
        <v>1.2909090909090899</v>
      </c>
      <c r="I67">
        <f>VLOOKUP(C67,away!$B$2:$E$405,3,FALSE)</f>
        <v>1.37</v>
      </c>
      <c r="J67">
        <f>VLOOKUP(B67,home!$B$2:$E$405,4,FALSE)</f>
        <v>1.1599999999999999</v>
      </c>
      <c r="K67" s="3">
        <f t="shared" si="112"/>
        <v>0.65846399999999872</v>
      </c>
      <c r="L67" s="3">
        <f t="shared" si="113"/>
        <v>2.0515127272727258</v>
      </c>
      <c r="M67" s="5">
        <f t="shared" si="114"/>
        <v>6.6538355225992274E-2</v>
      </c>
      <c r="N67" s="5">
        <f t="shared" si="115"/>
        <v>4.38131115355277E-2</v>
      </c>
      <c r="O67" s="5">
        <f t="shared" si="116"/>
        <v>0.1365042825979168</v>
      </c>
      <c r="P67" s="5">
        <f t="shared" si="117"/>
        <v>8.9883155936554535E-2</v>
      </c>
      <c r="Q67" s="5">
        <f t="shared" si="118"/>
        <v>1.4424678337064824E-2</v>
      </c>
      <c r="R67" s="5">
        <f t="shared" si="119"/>
        <v>0.14002013653842965</v>
      </c>
      <c r="S67" s="5">
        <f t="shared" si="120"/>
        <v>3.035460409892669E-2</v>
      </c>
      <c r="T67" s="5">
        <f t="shared" si="121"/>
        <v>2.9592411195303658E-2</v>
      </c>
      <c r="U67" s="5">
        <f t="shared" si="122"/>
        <v>9.2198219185640376E-2</v>
      </c>
      <c r="V67" s="5">
        <f t="shared" si="123"/>
        <v>4.5560482527534025E-3</v>
      </c>
      <c r="W67" s="5">
        <f t="shared" si="124"/>
        <v>3.1660437988456792E-3</v>
      </c>
      <c r="X67" s="5">
        <f t="shared" si="125"/>
        <v>6.4951791484347985E-3</v>
      </c>
      <c r="Y67" s="5">
        <f t="shared" si="126"/>
        <v>6.6624713444652104E-3</v>
      </c>
      <c r="Z67" s="5">
        <f t="shared" si="127"/>
        <v>9.5751030727684427E-2</v>
      </c>
      <c r="AA67" s="5">
        <f t="shared" si="128"/>
        <v>6.3048606697073878E-2</v>
      </c>
      <c r="AB67" s="5">
        <f t="shared" si="129"/>
        <v>2.0757618880090985E-2</v>
      </c>
      <c r="AC67" s="5">
        <f t="shared" si="130"/>
        <v>3.8465783585067746E-4</v>
      </c>
      <c r="AD67" s="5">
        <f t="shared" si="131"/>
        <v>5.2118146599077918E-4</v>
      </c>
      <c r="AE67" s="5">
        <f t="shared" si="132"/>
        <v>1.0692104106987405E-3</v>
      </c>
      <c r="AF67" s="5">
        <f t="shared" si="133"/>
        <v>1.0967493828404826E-3</v>
      </c>
      <c r="AG67" s="5">
        <f t="shared" si="134"/>
        <v>7.4999843917525246E-4</v>
      </c>
      <c r="AH67" s="5">
        <f t="shared" si="135"/>
        <v>4.9108614546831617E-2</v>
      </c>
      <c r="AI67" s="5">
        <f t="shared" si="136"/>
        <v>3.2336254768964873E-2</v>
      </c>
      <c r="AJ67" s="5">
        <f t="shared" si="137"/>
        <v>1.0646129830095821E-2</v>
      </c>
      <c r="AK67" s="5">
        <f t="shared" si="138"/>
        <v>2.3366977441480678E-3</v>
      </c>
      <c r="AL67" s="5">
        <f t="shared" si="139"/>
        <v>2.0784559596975484E-5</v>
      </c>
      <c r="AM67" s="5">
        <f t="shared" si="140"/>
        <v>6.8635846564430356E-5</v>
      </c>
      <c r="AN67" s="5">
        <f t="shared" si="141"/>
        <v>1.4080731277406685E-4</v>
      </c>
      <c r="AO67" s="5">
        <f t="shared" si="142"/>
        <v>1.4443399712453487E-4</v>
      </c>
      <c r="AP67" s="5">
        <f t="shared" si="143"/>
        <v>9.8769394450618506E-5</v>
      </c>
      <c r="AQ67" s="5">
        <f t="shared" si="144"/>
        <v>5.0656667445116012E-5</v>
      </c>
      <c r="AR67" s="5">
        <f t="shared" si="145"/>
        <v>2.0149389552311114E-2</v>
      </c>
      <c r="AS67" s="5">
        <f t="shared" si="146"/>
        <v>1.3267647642172961E-2</v>
      </c>
      <c r="AT67" s="5">
        <f t="shared" si="147"/>
        <v>4.3681341685278792E-3</v>
      </c>
      <c r="AU67" s="5">
        <f t="shared" si="148"/>
        <v>9.5875303238184548E-4</v>
      </c>
      <c r="AV67" s="5">
        <f t="shared" si="149"/>
        <v>1.5782608917856952E-4</v>
      </c>
      <c r="AW67" s="5">
        <f t="shared" si="150"/>
        <v>7.7991015899460784E-7</v>
      </c>
      <c r="AX67" s="5">
        <f t="shared" si="151"/>
        <v>7.5323723453668305E-6</v>
      </c>
      <c r="AY67" s="5">
        <f t="shared" si="152"/>
        <v>1.5452757733077161E-5</v>
      </c>
      <c r="AZ67" s="5">
        <f t="shared" si="153"/>
        <v>1.5850764580434923E-5</v>
      </c>
      <c r="BA67" s="5">
        <f t="shared" si="154"/>
        <v>1.0839348424588656E-5</v>
      </c>
      <c r="BB67" s="5">
        <f t="shared" si="155"/>
        <v>5.5592653120968004E-6</v>
      </c>
      <c r="BC67" s="5">
        <f t="shared" si="156"/>
        <v>2.2809807084104732E-6</v>
      </c>
      <c r="BD67" s="5">
        <f t="shared" si="157"/>
        <v>6.8894548522237279E-3</v>
      </c>
      <c r="BE67" s="5">
        <f t="shared" si="158"/>
        <v>4.5364579998146363E-3</v>
      </c>
      <c r="BF67" s="5">
        <f t="shared" si="159"/>
        <v>1.4935471401949691E-3</v>
      </c>
      <c r="BG67" s="5">
        <f t="shared" si="160"/>
        <v>3.2781567470711284E-4</v>
      </c>
      <c r="BH67" s="5">
        <f t="shared" si="161"/>
        <v>5.3963705107585971E-5</v>
      </c>
      <c r="BI67" s="5">
        <f t="shared" si="162"/>
        <v>7.1066314239922856E-6</v>
      </c>
      <c r="BJ67" s="8">
        <f t="shared" si="163"/>
        <v>0.10815185376580988</v>
      </c>
      <c r="BK67" s="8">
        <f t="shared" si="164"/>
        <v>0.19175305866740763</v>
      </c>
      <c r="BL67" s="8">
        <f t="shared" si="165"/>
        <v>0.59916665727723628</v>
      </c>
      <c r="BM67" s="8">
        <f t="shared" si="166"/>
        <v>0.50362420741907865</v>
      </c>
      <c r="BN67" s="8">
        <f t="shared" si="167"/>
        <v>0.49118372017148582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1.2276029055690101</v>
      </c>
      <c r="F68">
        <f>VLOOKUP(B68,home!$B$2:$E$405,3,FALSE)</f>
        <v>1.18</v>
      </c>
      <c r="G68">
        <f>VLOOKUP(C68,away!$B$2:$E$405,4,FALSE)</f>
        <v>0.86</v>
      </c>
      <c r="H68">
        <f>VLOOKUP(A68,away!$A$2:$E$405,3,FALSE)</f>
        <v>1.0193704600484299</v>
      </c>
      <c r="I68">
        <f>VLOOKUP(C68,away!$B$2:$E$405,3,FALSE)</f>
        <v>1.29</v>
      </c>
      <c r="J68">
        <f>VLOOKUP(B68,home!$B$2:$E$405,4,FALSE)</f>
        <v>0.49</v>
      </c>
      <c r="K68" s="3">
        <f t="shared" si="112"/>
        <v>1.2457714285714312</v>
      </c>
      <c r="L68" s="3">
        <f t="shared" si="113"/>
        <v>0.64434406779661257</v>
      </c>
      <c r="M68" s="5">
        <f t="shared" si="114"/>
        <v>0.15105436159870214</v>
      </c>
      <c r="N68" s="5">
        <f t="shared" si="115"/>
        <v>0.18817920784076067</v>
      </c>
      <c r="O68" s="5">
        <f t="shared" si="116"/>
        <v>9.7330981810928155E-2</v>
      </c>
      <c r="P68" s="5">
        <f t="shared" si="117"/>
        <v>0.12125215625485994</v>
      </c>
      <c r="Q68" s="5">
        <f t="shared" si="118"/>
        <v>0.11721414028961236</v>
      </c>
      <c r="R68" s="5">
        <f t="shared" si="119"/>
        <v>3.1357320371345775E-2</v>
      </c>
      <c r="S68" s="5">
        <f t="shared" si="120"/>
        <v>2.4332441051108471E-2</v>
      </c>
      <c r="T68" s="5">
        <f t="shared" si="121"/>
        <v>7.5526235957491639E-2</v>
      </c>
      <c r="U68" s="5">
        <f t="shared" si="122"/>
        <v>3.9064053795183462E-2</v>
      </c>
      <c r="V68" s="5">
        <f t="shared" si="123"/>
        <v>2.1701980614172965E-3</v>
      </c>
      <c r="W68" s="5">
        <f t="shared" si="124"/>
        <v>4.8674008999120874E-2</v>
      </c>
      <c r="X68" s="5">
        <f t="shared" si="125"/>
        <v>3.1362808954462466E-2</v>
      </c>
      <c r="Y68" s="5">
        <f t="shared" si="126"/>
        <v>1.0104219949623185E-2</v>
      </c>
      <c r="Z68" s="5">
        <f t="shared" si="127"/>
        <v>6.734967787758177E-3</v>
      </c>
      <c r="AA68" s="5">
        <f t="shared" si="128"/>
        <v>8.3902304423380744E-3</v>
      </c>
      <c r="AB68" s="5">
        <f t="shared" si="129"/>
        <v>5.2261546820975072E-3</v>
      </c>
      <c r="AC68" s="5">
        <f t="shared" si="130"/>
        <v>1.0887686048170728E-4</v>
      </c>
      <c r="AD68" s="5">
        <f t="shared" si="131"/>
        <v>1.5159172431283376E-2</v>
      </c>
      <c r="AE68" s="5">
        <f t="shared" si="132"/>
        <v>9.7677228288033952E-3</v>
      </c>
      <c r="AF68" s="5">
        <f t="shared" si="133"/>
        <v>3.1468871303105069E-3</v>
      </c>
      <c r="AG68" s="5">
        <f t="shared" si="134"/>
        <v>6.7589268481369391E-4</v>
      </c>
      <c r="AH68" s="5">
        <f t="shared" si="135"/>
        <v>1.0849091352108137E-3</v>
      </c>
      <c r="AI68" s="5">
        <f t="shared" si="136"/>
        <v>1.3515488032417712E-3</v>
      </c>
      <c r="AJ68" s="5">
        <f t="shared" si="137"/>
        <v>8.4186044169925491E-4</v>
      </c>
      <c r="AK68" s="5">
        <f t="shared" si="138"/>
        <v>3.4958856170448578E-4</v>
      </c>
      <c r="AL68" s="5">
        <f t="shared" si="139"/>
        <v>3.4958418836626212E-6</v>
      </c>
      <c r="AM68" s="5">
        <f t="shared" si="140"/>
        <v>3.7769727791361024E-3</v>
      </c>
      <c r="AN68" s="5">
        <f t="shared" si="141"/>
        <v>2.4336700044656329E-3</v>
      </c>
      <c r="AO68" s="5">
        <f t="shared" si="142"/>
        <v>7.8406041517599292E-4</v>
      </c>
      <c r="AP68" s="5">
        <f t="shared" si="143"/>
        <v>1.6840155910426681E-4</v>
      </c>
      <c r="AQ68" s="5">
        <f t="shared" si="144"/>
        <v>2.7127136404133729E-5</v>
      </c>
      <c r="AR68" s="5">
        <f t="shared" si="145"/>
        <v>1.3981095307428822E-4</v>
      </c>
      <c r="AS68" s="5">
        <f t="shared" si="146"/>
        <v>1.7417249074128935E-4</v>
      </c>
      <c r="AT68" s="5">
        <f t="shared" si="147"/>
        <v>1.0848955630431022E-4</v>
      </c>
      <c r="AU68" s="5">
        <f t="shared" si="148"/>
        <v>4.5051063180767109E-5</v>
      </c>
      <c r="AV68" s="5">
        <f t="shared" si="149"/>
        <v>1.403083183434151E-5</v>
      </c>
      <c r="AW68" s="5">
        <f t="shared" si="150"/>
        <v>7.7948090606803273E-8</v>
      </c>
      <c r="AX68" s="5">
        <f t="shared" si="151"/>
        <v>7.8420746245663276E-4</v>
      </c>
      <c r="AY68" s="5">
        <f t="shared" si="152"/>
        <v>5.0529942635576608E-4</v>
      </c>
      <c r="AZ68" s="5">
        <f t="shared" si="153"/>
        <v>1.6279334391668457E-4</v>
      </c>
      <c r="BA68" s="5">
        <f t="shared" si="154"/>
        <v>3.4964975143163171E-5</v>
      </c>
      <c r="BB68" s="5">
        <f t="shared" si="155"/>
        <v>5.6323685785382985E-6</v>
      </c>
      <c r="BC68" s="5">
        <f t="shared" si="156"/>
        <v>7.2583665624503868E-7</v>
      </c>
      <c r="BD68" s="5">
        <f t="shared" si="157"/>
        <v>1.5014393037734695E-5</v>
      </c>
      <c r="BE68" s="5">
        <f t="shared" si="158"/>
        <v>1.8704501863751697E-5</v>
      </c>
      <c r="BF68" s="5">
        <f t="shared" si="159"/>
        <v>1.1650767003761477E-5</v>
      </c>
      <c r="BG68" s="5">
        <f t="shared" si="160"/>
        <v>4.8380642180762786E-6</v>
      </c>
      <c r="BH68" s="5">
        <f t="shared" si="161"/>
        <v>1.5067805431183023E-6</v>
      </c>
      <c r="BI68" s="5">
        <f t="shared" si="162"/>
        <v>3.7542082994882418E-7</v>
      </c>
      <c r="BJ68" s="8">
        <f t="shared" si="163"/>
        <v>0.50849415237367546</v>
      </c>
      <c r="BK68" s="8">
        <f t="shared" si="164"/>
        <v>0.29942682909480894</v>
      </c>
      <c r="BL68" s="8">
        <f t="shared" si="165"/>
        <v>0.18553029286638062</v>
      </c>
      <c r="BM68" s="8">
        <f t="shared" si="166"/>
        <v>0.2932928524781489</v>
      </c>
      <c r="BN68" s="8">
        <f t="shared" si="167"/>
        <v>0.70638816816620897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1.2276029055690101</v>
      </c>
      <c r="F69">
        <f>VLOOKUP(B69,home!$B$2:$E$405,3,FALSE)</f>
        <v>0.87</v>
      </c>
      <c r="G69">
        <f>VLOOKUP(C69,away!$B$2:$E$405,4,FALSE)</f>
        <v>0.96</v>
      </c>
      <c r="H69">
        <f>VLOOKUP(A69,away!$A$2:$E$405,3,FALSE)</f>
        <v>1.0193704600484299</v>
      </c>
      <c r="I69">
        <f>VLOOKUP(C69,away!$B$2:$E$405,3,FALSE)</f>
        <v>0.91</v>
      </c>
      <c r="J69">
        <f>VLOOKUP(B69,home!$B$2:$E$405,4,FALSE)</f>
        <v>1.1599999999999999</v>
      </c>
      <c r="K69" s="3">
        <f t="shared" si="112"/>
        <v>1.0252939467312372</v>
      </c>
      <c r="L69" s="3">
        <f t="shared" si="113"/>
        <v>1.0760474576271226</v>
      </c>
      <c r="M69" s="5">
        <f t="shared" si="114"/>
        <v>0.12229227478911446</v>
      </c>
      <c r="N69" s="5">
        <f t="shared" si="115"/>
        <v>0.12538552907327213</v>
      </c>
      <c r="O69" s="5">
        <f t="shared" si="116"/>
        <v>0.13159229137426406</v>
      </c>
      <c r="P69" s="5">
        <f t="shared" si="117"/>
        <v>0.13492077978252615</v>
      </c>
      <c r="Q69" s="5">
        <f t="shared" si="118"/>
        <v>6.4278511983259734E-2</v>
      </c>
      <c r="R69" s="5">
        <f t="shared" si="119"/>
        <v>7.0799775288302197E-2</v>
      </c>
      <c r="S69" s="5">
        <f t="shared" si="120"/>
        <v>3.7213341661433516E-2</v>
      </c>
      <c r="T69" s="5">
        <f t="shared" si="121"/>
        <v>6.9166729399641164E-2</v>
      </c>
      <c r="U69" s="5">
        <f t="shared" si="122"/>
        <v>7.2590581033028068E-2</v>
      </c>
      <c r="V69" s="5">
        <f t="shared" si="123"/>
        <v>4.5617972589141074E-3</v>
      </c>
      <c r="W69" s="5">
        <f t="shared" si="124"/>
        <v>2.1968123080442499E-2</v>
      </c>
      <c r="X69" s="5">
        <f t="shared" si="125"/>
        <v>2.3638742989549863E-2</v>
      </c>
      <c r="Y69" s="5">
        <f t="shared" si="126"/>
        <v>1.2718204647703049E-2</v>
      </c>
      <c r="Z69" s="5">
        <f t="shared" si="127"/>
        <v>2.5394639399849723E-2</v>
      </c>
      <c r="AA69" s="5">
        <f t="shared" si="128"/>
        <v>2.6036970056088495E-2</v>
      </c>
      <c r="AB69" s="5">
        <f t="shared" si="129"/>
        <v>1.3347773894865009E-2</v>
      </c>
      <c r="AC69" s="5">
        <f t="shared" si="130"/>
        <v>3.1455443753695874E-4</v>
      </c>
      <c r="AD69" s="5">
        <f t="shared" si="131"/>
        <v>5.6309459038561176E-3</v>
      </c>
      <c r="AE69" s="5">
        <f t="shared" si="132"/>
        <v>6.0591650238802355E-3</v>
      </c>
      <c r="AF69" s="5">
        <f t="shared" si="133"/>
        <v>3.2599745596447551E-3</v>
      </c>
      <c r="AG69" s="5">
        <f t="shared" si="134"/>
        <v>1.169295778944946E-3</v>
      </c>
      <c r="AH69" s="5">
        <f t="shared" si="135"/>
        <v>6.8314592908914618E-3</v>
      </c>
      <c r="AI69" s="5">
        <f t="shared" si="136"/>
        <v>7.0042538582918857E-3</v>
      </c>
      <c r="AJ69" s="5">
        <f t="shared" si="137"/>
        <v>3.5907095411377913E-3</v>
      </c>
      <c r="AK69" s="5">
        <f t="shared" si="138"/>
        <v>1.2271775856662252E-3</v>
      </c>
      <c r="AL69" s="5">
        <f t="shared" si="139"/>
        <v>1.3881475365381983E-5</v>
      </c>
      <c r="AM69" s="5">
        <f t="shared" si="140"/>
        <v>1.154674949918947E-3</v>
      </c>
      <c r="AN69" s="5">
        <f t="shared" si="141"/>
        <v>1.2424850442460079E-3</v>
      </c>
      <c r="AO69" s="5">
        <f t="shared" si="142"/>
        <v>6.6848643650031987E-4</v>
      </c>
      <c r="AP69" s="5">
        <f t="shared" si="143"/>
        <v>2.3977437681812808E-4</v>
      </c>
      <c r="AQ69" s="5">
        <f t="shared" si="144"/>
        <v>6.4502152144818594E-5</v>
      </c>
      <c r="AR69" s="5">
        <f t="shared" si="145"/>
        <v>1.4701948803693891E-3</v>
      </c>
      <c r="AS69" s="5">
        <f t="shared" si="146"/>
        <v>1.5073819113579899E-3</v>
      </c>
      <c r="AT69" s="5">
        <f t="shared" si="147"/>
        <v>7.7275477456375467E-4</v>
      </c>
      <c r="AU69" s="5">
        <f t="shared" si="148"/>
        <v>2.6410026422262655E-4</v>
      </c>
      <c r="AV69" s="5">
        <f t="shared" si="149"/>
        <v>6.7695100559394817E-5</v>
      </c>
      <c r="AW69" s="5">
        <f t="shared" si="150"/>
        <v>4.2541514309309016E-7</v>
      </c>
      <c r="AX69" s="5">
        <f t="shared" si="151"/>
        <v>1.9731353943234833E-4</v>
      </c>
      <c r="AY69" s="5">
        <f t="shared" si="152"/>
        <v>2.1231873246158742E-4</v>
      </c>
      <c r="AZ69" s="5">
        <f t="shared" si="153"/>
        <v>1.1423251613595219E-4</v>
      </c>
      <c r="BA69" s="5">
        <f t="shared" si="154"/>
        <v>4.0973202855480212E-5</v>
      </c>
      <c r="BB69" s="5">
        <f t="shared" si="155"/>
        <v>1.1022277690869958E-5</v>
      </c>
      <c r="BC69" s="5">
        <f t="shared" si="156"/>
        <v>2.3720987773041545E-6</v>
      </c>
      <c r="BD69" s="5">
        <f t="shared" si="157"/>
        <v>2.6366657720631537E-4</v>
      </c>
      <c r="BE69" s="5">
        <f t="shared" si="158"/>
        <v>2.7033574556497957E-4</v>
      </c>
      <c r="BF69" s="5">
        <f t="shared" si="159"/>
        <v>1.3858680175642471E-4</v>
      </c>
      <c r="BG69" s="5">
        <f t="shared" si="160"/>
        <v>4.7364069645901421E-5</v>
      </c>
      <c r="BH69" s="5">
        <f t="shared" si="161"/>
        <v>1.2140523475124863E-5</v>
      </c>
      <c r="BI69" s="5">
        <f t="shared" si="162"/>
        <v>2.489521045838802E-6</v>
      </c>
      <c r="BJ69" s="8">
        <f t="shared" si="163"/>
        <v>0.3372233777671762</v>
      </c>
      <c r="BK69" s="8">
        <f t="shared" si="164"/>
        <v>0.2995289481373522</v>
      </c>
      <c r="BL69" s="8">
        <f t="shared" si="165"/>
        <v>0.33783770209230285</v>
      </c>
      <c r="BM69" s="8">
        <f t="shared" si="166"/>
        <v>0.35050361178862371</v>
      </c>
      <c r="BN69" s="8">
        <f t="shared" si="167"/>
        <v>0.64926916229073872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1.2276029055690101</v>
      </c>
      <c r="F70">
        <f>VLOOKUP(B70,home!$B$2:$E$405,3,FALSE)</f>
        <v>1.58</v>
      </c>
      <c r="G70">
        <f>VLOOKUP(C70,away!$B$2:$E$405,4,FALSE)</f>
        <v>1.73</v>
      </c>
      <c r="H70">
        <f>VLOOKUP(A70,away!$A$2:$E$405,3,FALSE)</f>
        <v>1.0193704600484299</v>
      </c>
      <c r="I70">
        <f>VLOOKUP(C70,away!$B$2:$E$405,3,FALSE)</f>
        <v>0.62</v>
      </c>
      <c r="J70">
        <f>VLOOKUP(B70,home!$B$2:$E$405,4,FALSE)</f>
        <v>0.65</v>
      </c>
      <c r="K70" s="3">
        <f t="shared" si="112"/>
        <v>3.3555297820823324</v>
      </c>
      <c r="L70" s="3">
        <f t="shared" si="113"/>
        <v>0.41080629539951724</v>
      </c>
      <c r="M70" s="5">
        <f t="shared" si="114"/>
        <v>2.3136679179370505E-2</v>
      </c>
      <c r="N70" s="5">
        <f t="shared" si="115"/>
        <v>7.7635816044861944E-2</v>
      </c>
      <c r="O70" s="5">
        <f t="shared" si="116"/>
        <v>9.5046934615243411E-3</v>
      </c>
      <c r="P70" s="5">
        <f t="shared" si="117"/>
        <v>3.1893281979708137E-2</v>
      </c>
      <c r="Q70" s="5">
        <f t="shared" si="118"/>
        <v>0.13025464644739987</v>
      </c>
      <c r="R70" s="5">
        <f t="shared" si="119"/>
        <v>1.9522939549184138E-3</v>
      </c>
      <c r="S70" s="5">
        <f t="shared" si="120"/>
        <v>1.0991005100076457E-2</v>
      </c>
      <c r="T70" s="5">
        <f t="shared" si="121"/>
        <v>5.3509428765630231E-2</v>
      </c>
      <c r="U70" s="5">
        <f t="shared" si="122"/>
        <v>6.5509805091080392E-3</v>
      </c>
      <c r="V70" s="5">
        <f t="shared" si="123"/>
        <v>1.6834223470184957E-3</v>
      </c>
      <c r="W70" s="5">
        <f t="shared" si="124"/>
        <v>0.14569111513628494</v>
      </c>
      <c r="X70" s="5">
        <f t="shared" si="125"/>
        <v>5.9850827281761755E-2</v>
      </c>
      <c r="Y70" s="5">
        <f t="shared" si="126"/>
        <v>1.229354831610845E-2</v>
      </c>
      <c r="Z70" s="5">
        <f t="shared" si="127"/>
        <v>2.6733821571696864E-4</v>
      </c>
      <c r="AA70" s="5">
        <f t="shared" si="128"/>
        <v>8.9706134472703923E-4</v>
      </c>
      <c r="AB70" s="5">
        <f t="shared" si="129"/>
        <v>1.5050580292932036E-3</v>
      </c>
      <c r="AC70" s="5">
        <f t="shared" si="130"/>
        <v>1.4503449044092609E-4</v>
      </c>
      <c r="AD70" s="5">
        <f t="shared" si="131"/>
        <v>0.12221771895614758</v>
      </c>
      <c r="AE70" s="5">
        <f t="shared" si="132"/>
        <v>5.0207808356554348E-2</v>
      </c>
      <c r="AF70" s="5">
        <f t="shared" si="133"/>
        <v>1.0312841875542504E-2</v>
      </c>
      <c r="AG70" s="5">
        <f t="shared" si="134"/>
        <v>1.4121934553108755E-3</v>
      </c>
      <c r="AH70" s="5">
        <f t="shared" si="135"/>
        <v>2.7456055504351213E-5</v>
      </c>
      <c r="AI70" s="5">
        <f t="shared" si="136"/>
        <v>9.212961194335604E-5</v>
      </c>
      <c r="AJ70" s="5">
        <f t="shared" si="137"/>
        <v>1.5457182834380972E-4</v>
      </c>
      <c r="AK70" s="5">
        <f t="shared" si="138"/>
        <v>1.7289012449285714E-4</v>
      </c>
      <c r="AL70" s="5">
        <f t="shared" si="139"/>
        <v>7.9970437668342948E-6</v>
      </c>
      <c r="AM70" s="5">
        <f t="shared" si="140"/>
        <v>8.2021039171104315E-2</v>
      </c>
      <c r="AN70" s="5">
        <f t="shared" si="141"/>
        <v>3.3694759246700061E-2</v>
      </c>
      <c r="AO70" s="5">
        <f t="shared" si="142"/>
        <v>6.9210096102577381E-3</v>
      </c>
      <c r="AP70" s="5">
        <f t="shared" si="143"/>
        <v>9.4773143947147955E-4</v>
      </c>
      <c r="AQ70" s="5">
        <f t="shared" si="144"/>
        <v>9.7333510420732561E-5</v>
      </c>
      <c r="AR70" s="5">
        <f t="shared" si="145"/>
        <v>2.2558240896052106E-6</v>
      </c>
      <c r="AS70" s="5">
        <f t="shared" si="146"/>
        <v>7.5694849158090475E-6</v>
      </c>
      <c r="AT70" s="5">
        <f t="shared" si="147"/>
        <v>1.2699816035010122E-5</v>
      </c>
      <c r="AU70" s="5">
        <f t="shared" si="148"/>
        <v>1.4204870310814406E-5</v>
      </c>
      <c r="AV70" s="5">
        <f t="shared" si="149"/>
        <v>1.1916216344638716E-5</v>
      </c>
      <c r="AW70" s="5">
        <f t="shared" si="150"/>
        <v>3.0621408289311411E-7</v>
      </c>
      <c r="AX70" s="5">
        <f t="shared" si="151"/>
        <v>4.5870673282663671E-2</v>
      </c>
      <c r="AY70" s="5">
        <f t="shared" si="152"/>
        <v>1.8843961358732678E-2</v>
      </c>
      <c r="AZ70" s="5">
        <f t="shared" si="153"/>
        <v>3.8706089782163115E-3</v>
      </c>
      <c r="BA70" s="5">
        <f t="shared" si="154"/>
        <v>5.3002351176038463E-4</v>
      </c>
      <c r="BB70" s="5">
        <f t="shared" si="155"/>
        <v>5.4434248835231508E-5</v>
      </c>
      <c r="BC70" s="5">
        <f t="shared" si="156"/>
        <v>4.4723864213713913E-6</v>
      </c>
      <c r="BD70" s="5">
        <f t="shared" si="157"/>
        <v>1.5445112288728414E-7</v>
      </c>
      <c r="BE70" s="5">
        <f t="shared" si="158"/>
        <v>5.1826534272434005E-7</v>
      </c>
      <c r="BF70" s="5">
        <f t="shared" si="159"/>
        <v>8.6952739626631527E-7</v>
      </c>
      <c r="BG70" s="5">
        <f t="shared" si="160"/>
        <v>9.7257502483604211E-7</v>
      </c>
      <c r="BH70" s="5">
        <f t="shared" si="161"/>
        <v>8.1587611528670103E-7</v>
      </c>
      <c r="BI70" s="5">
        <f t="shared" si="162"/>
        <v>5.4753932066683268E-7</v>
      </c>
      <c r="BJ70" s="8">
        <f t="shared" si="163"/>
        <v>0.85624199138018642</v>
      </c>
      <c r="BK70" s="8">
        <f t="shared" si="164"/>
        <v>8.6701381499114036E-2</v>
      </c>
      <c r="BL70" s="8">
        <f t="shared" si="165"/>
        <v>2.0909659365873953E-2</v>
      </c>
      <c r="BM70" s="8">
        <f t="shared" si="166"/>
        <v>0.67089930424845856</v>
      </c>
      <c r="BN70" s="8">
        <f t="shared" si="167"/>
        <v>0.27437741106778318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1.2276029055690101</v>
      </c>
      <c r="F71">
        <f>VLOOKUP(B71,home!$B$2:$E$405,3,FALSE)</f>
        <v>0.68</v>
      </c>
      <c r="G71">
        <f>VLOOKUP(C71,away!$B$2:$E$405,4,FALSE)</f>
        <v>0.81</v>
      </c>
      <c r="H71">
        <f>VLOOKUP(A71,away!$A$2:$E$405,3,FALSE)</f>
        <v>1.0193704600484299</v>
      </c>
      <c r="I71">
        <f>VLOOKUP(C71,away!$B$2:$E$405,3,FALSE)</f>
        <v>1</v>
      </c>
      <c r="J71">
        <f>VLOOKUP(B71,home!$B$2:$E$405,4,FALSE)</f>
        <v>1.0900000000000001</v>
      </c>
      <c r="K71" s="3">
        <f t="shared" si="112"/>
        <v>0.67616368038741081</v>
      </c>
      <c r="L71" s="3">
        <f t="shared" si="113"/>
        <v>1.1111138014527886</v>
      </c>
      <c r="M71" s="5">
        <f t="shared" si="114"/>
        <v>0.16741534108600142</v>
      </c>
      <c r="N71" s="5">
        <f t="shared" si="115"/>
        <v>0.11320017318202444</v>
      </c>
      <c r="O71" s="5">
        <f t="shared" si="116"/>
        <v>0.18601749605558227</v>
      </c>
      <c r="P71" s="5">
        <f t="shared" si="117"/>
        <v>0.12577827474939318</v>
      </c>
      <c r="Q71" s="5">
        <f t="shared" si="118"/>
        <v>3.827092285962496E-2</v>
      </c>
      <c r="R71" s="5">
        <f t="shared" si="119"/>
        <v>0.10334330358952358</v>
      </c>
      <c r="S71" s="5">
        <f t="shared" si="120"/>
        <v>2.3624140858762462E-2</v>
      </c>
      <c r="T71" s="5">
        <f t="shared" si="121"/>
        <v>4.2523350583664313E-2</v>
      </c>
      <c r="U71" s="5">
        <f t="shared" si="122"/>
        <v>6.9876988498485795E-2</v>
      </c>
      <c r="V71" s="5">
        <f t="shared" si="123"/>
        <v>1.9720771242591976E-3</v>
      </c>
      <c r="W71" s="5">
        <f t="shared" si="124"/>
        <v>8.6258026841955684E-3</v>
      </c>
      <c r="X71" s="5">
        <f t="shared" si="125"/>
        <v>9.5842484110182057E-3</v>
      </c>
      <c r="Y71" s="5">
        <f t="shared" si="126"/>
        <v>5.3245953430171447E-3</v>
      </c>
      <c r="Z71" s="5">
        <f t="shared" si="127"/>
        <v>3.8275390302015044E-2</v>
      </c>
      <c r="AA71" s="5">
        <f t="shared" si="128"/>
        <v>2.5880428774875102E-2</v>
      </c>
      <c r="AB71" s="5">
        <f t="shared" si="129"/>
        <v>8.749702985211898E-3</v>
      </c>
      <c r="AC71" s="5">
        <f t="shared" si="130"/>
        <v>9.2600705210553989E-5</v>
      </c>
      <c r="AD71" s="5">
        <f t="shared" si="131"/>
        <v>1.4581136223103203E-3</v>
      </c>
      <c r="AE71" s="5">
        <f t="shared" si="132"/>
        <v>1.6201301698353155E-3</v>
      </c>
      <c r="AF71" s="5">
        <f t="shared" si="133"/>
        <v>9.0007449592703495E-4</v>
      </c>
      <c r="AG71" s="5">
        <f t="shared" si="134"/>
        <v>3.3336173158673001E-4</v>
      </c>
      <c r="AH71" s="5">
        <f t="shared" si="135"/>
        <v>1.063207860514029E-2</v>
      </c>
      <c r="AI71" s="5">
        <f t="shared" si="136"/>
        <v>7.189025399819908E-3</v>
      </c>
      <c r="AJ71" s="5">
        <f t="shared" si="137"/>
        <v>2.4304789363704029E-3</v>
      </c>
      <c r="AK71" s="5">
        <f t="shared" si="138"/>
        <v>5.4780052757343045E-4</v>
      </c>
      <c r="AL71" s="5">
        <f t="shared" si="139"/>
        <v>2.7828171221124762E-6</v>
      </c>
      <c r="AM71" s="5">
        <f t="shared" si="140"/>
        <v>1.9718469465687314E-4</v>
      </c>
      <c r="AN71" s="5">
        <f t="shared" si="141"/>
        <v>2.1909463566850565E-4</v>
      </c>
      <c r="AO71" s="5">
        <f t="shared" si="142"/>
        <v>1.2171953675777357E-4</v>
      </c>
      <c r="AP71" s="5">
        <f t="shared" si="143"/>
        <v>4.5081419066000723E-5</v>
      </c>
      <c r="AQ71" s="5">
        <f t="shared" si="144"/>
        <v>1.252264672832758E-5</v>
      </c>
      <c r="AR71" s="5">
        <f t="shared" si="145"/>
        <v>2.3626898552604574E-3</v>
      </c>
      <c r="AS71" s="5">
        <f t="shared" si="146"/>
        <v>1.59756506814691E-3</v>
      </c>
      <c r="AT71" s="5">
        <f t="shared" si="147"/>
        <v>5.4010773806828971E-4</v>
      </c>
      <c r="AU71" s="5">
        <f t="shared" si="148"/>
        <v>1.2173374532599147E-4</v>
      </c>
      <c r="AV71" s="5">
        <f t="shared" si="149"/>
        <v>2.0577984316741538E-5</v>
      </c>
      <c r="AW71" s="5">
        <f t="shared" si="150"/>
        <v>5.8075445159302984E-8</v>
      </c>
      <c r="AX71" s="5">
        <f t="shared" si="151"/>
        <v>2.2221521475876521E-5</v>
      </c>
      <c r="AY71" s="5">
        <f t="shared" si="152"/>
        <v>2.4690639201125944E-5</v>
      </c>
      <c r="AZ71" s="5">
        <f t="shared" si="153"/>
        <v>1.3717054991531149E-5</v>
      </c>
      <c r="BA71" s="5">
        <f t="shared" si="154"/>
        <v>5.080403038792373E-6</v>
      </c>
      <c r="BB71" s="5">
        <f t="shared" si="155"/>
        <v>1.411226483336224E-6</v>
      </c>
      <c r="BC71" s="5">
        <f t="shared" si="156"/>
        <v>3.136066445221124E-7</v>
      </c>
      <c r="BD71" s="5">
        <f t="shared" si="157"/>
        <v>4.3753621778873126E-4</v>
      </c>
      <c r="BE71" s="5">
        <f t="shared" si="158"/>
        <v>2.958460993228163E-4</v>
      </c>
      <c r="BF71" s="5">
        <f t="shared" si="159"/>
        <v>1.0002019367318745E-4</v>
      </c>
      <c r="BG71" s="5">
        <f t="shared" si="160"/>
        <v>2.2543340755708017E-5</v>
      </c>
      <c r="BH71" s="5">
        <f t="shared" si="161"/>
        <v>3.8107470634017616E-6</v>
      </c>
      <c r="BI71" s="5">
        <f t="shared" si="162"/>
        <v>5.153377518830508E-7</v>
      </c>
      <c r="BJ71" s="8">
        <f t="shared" si="163"/>
        <v>0.22250381046791673</v>
      </c>
      <c r="BK71" s="8">
        <f t="shared" si="164"/>
        <v>0.31890990797995006</v>
      </c>
      <c r="BL71" s="8">
        <f t="shared" si="165"/>
        <v>0.42017024970005673</v>
      </c>
      <c r="BM71" s="8">
        <f t="shared" si="166"/>
        <v>0.26580921436403276</v>
      </c>
      <c r="BN71" s="8">
        <f t="shared" si="167"/>
        <v>0.7340255115221499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1.2276029055690101</v>
      </c>
      <c r="F72">
        <f>VLOOKUP(B72,home!$B$2:$E$405,3,FALSE)</f>
        <v>0.66</v>
      </c>
      <c r="G72">
        <f>VLOOKUP(C72,away!$B$2:$E$405,4,FALSE)</f>
        <v>1.07</v>
      </c>
      <c r="H72">
        <f>VLOOKUP(A72,away!$A$2:$E$405,3,FALSE)</f>
        <v>1.0193704600484299</v>
      </c>
      <c r="I72">
        <f>VLOOKUP(C72,away!$B$2:$E$405,3,FALSE)</f>
        <v>0.76</v>
      </c>
      <c r="J72">
        <f>VLOOKUP(B72,home!$B$2:$E$405,4,FALSE)</f>
        <v>0.67</v>
      </c>
      <c r="K72" s="3">
        <f t="shared" si="112"/>
        <v>0.86693317191283503</v>
      </c>
      <c r="L72" s="3">
        <f t="shared" si="113"/>
        <v>0.51906343825666057</v>
      </c>
      <c r="M72" s="5">
        <f t="shared" si="114"/>
        <v>0.25007444882065227</v>
      </c>
      <c r="N72" s="5">
        <f t="shared" si="115"/>
        <v>0.21679783513044201</v>
      </c>
      <c r="O72" s="5">
        <f t="shared" si="116"/>
        <v>0.12980450322498702</v>
      </c>
      <c r="P72" s="5">
        <f t="shared" si="117"/>
        <v>0.11253182970940782</v>
      </c>
      <c r="Q72" s="5">
        <f t="shared" si="118"/>
        <v>9.3974617436734964E-2</v>
      </c>
      <c r="R72" s="5">
        <f t="shared" si="119"/>
        <v>3.3688385872579781E-2</v>
      </c>
      <c r="S72" s="5">
        <f t="shared" si="120"/>
        <v>1.2659642715866865E-2</v>
      </c>
      <c r="T72" s="5">
        <f t="shared" si="121"/>
        <v>4.8778788035565963E-2</v>
      </c>
      <c r="U72" s="5">
        <f t="shared" si="122"/>
        <v>2.9205579221139127E-2</v>
      </c>
      <c r="V72" s="5">
        <f t="shared" si="123"/>
        <v>6.3297272961104648E-4</v>
      </c>
      <c r="W72" s="5">
        <f t="shared" si="124"/>
        <v>2.7156571057907961E-2</v>
      </c>
      <c r="X72" s="5">
        <f t="shared" si="125"/>
        <v>1.409598314457902E-2</v>
      </c>
      <c r="Y72" s="5">
        <f t="shared" si="126"/>
        <v>3.6583547383165602E-3</v>
      </c>
      <c r="Z72" s="5">
        <f t="shared" si="127"/>
        <v>5.8288031334461235E-3</v>
      </c>
      <c r="AA72" s="5">
        <f t="shared" si="128"/>
        <v>5.0531827889339197E-3</v>
      </c>
      <c r="AB72" s="5">
        <f t="shared" si="129"/>
        <v>2.1903858917329145E-3</v>
      </c>
      <c r="AC72" s="5">
        <f t="shared" si="130"/>
        <v>1.7802093475364801E-5</v>
      </c>
      <c r="AD72" s="5">
        <f t="shared" si="131"/>
        <v>5.8857330713771088E-3</v>
      </c>
      <c r="AE72" s="5">
        <f t="shared" si="132"/>
        <v>3.0550688446899362E-3</v>
      </c>
      <c r="AF72" s="5">
        <f t="shared" si="133"/>
        <v>7.9288726931778112E-4</v>
      </c>
      <c r="AG72" s="5">
        <f t="shared" si="134"/>
        <v>1.3718626405400742E-4</v>
      </c>
      <c r="AH72" s="5">
        <f t="shared" si="135"/>
        <v>7.5637964884193532E-4</v>
      </c>
      <c r="AI72" s="5">
        <f t="shared" si="136"/>
        <v>6.5573060814085526E-4</v>
      </c>
      <c r="AJ72" s="5">
        <f t="shared" si="137"/>
        <v>2.84237308017942E-4</v>
      </c>
      <c r="AK72" s="5">
        <f t="shared" si="138"/>
        <v>8.2138250338653323E-5</v>
      </c>
      <c r="AL72" s="5">
        <f t="shared" si="139"/>
        <v>3.2043292081830182E-7</v>
      </c>
      <c r="AM72" s="5">
        <f t="shared" si="140"/>
        <v>1.0205074481202461E-3</v>
      </c>
      <c r="AN72" s="5">
        <f t="shared" si="141"/>
        <v>5.2970810478782549E-4</v>
      </c>
      <c r="AO72" s="5">
        <f t="shared" si="142"/>
        <v>1.3747605507179409E-4</v>
      </c>
      <c r="AP72" s="5">
        <f t="shared" si="143"/>
        <v>2.3786264607842486E-5</v>
      </c>
      <c r="AQ72" s="5">
        <f t="shared" si="144"/>
        <v>3.0866450726573592E-6</v>
      </c>
      <c r="AR72" s="5">
        <f t="shared" si="145"/>
        <v>7.8521804231052118E-5</v>
      </c>
      <c r="AS72" s="5">
        <f t="shared" si="146"/>
        <v>6.807315680634468E-5</v>
      </c>
      <c r="AT72" s="5">
        <f t="shared" si="147"/>
        <v>2.9507438876122094E-5</v>
      </c>
      <c r="AU72" s="5">
        <f t="shared" si="148"/>
        <v>8.5269925266335443E-6</v>
      </c>
      <c r="AV72" s="5">
        <f t="shared" si="149"/>
        <v>1.8480831694978639E-6</v>
      </c>
      <c r="AW72" s="5">
        <f t="shared" si="150"/>
        <v>4.005351989384959E-9</v>
      </c>
      <c r="AX72" s="5">
        <f t="shared" si="151"/>
        <v>1.4745195982659296E-4</v>
      </c>
      <c r="AY72" s="5">
        <f t="shared" si="152"/>
        <v>7.6536921245274307E-5</v>
      </c>
      <c r="AZ72" s="5">
        <f t="shared" si="153"/>
        <v>1.986375874757567E-5</v>
      </c>
      <c r="BA72" s="5">
        <f t="shared" si="154"/>
        <v>3.4368503040724813E-6</v>
      </c>
      <c r="BB72" s="5">
        <f t="shared" si="155"/>
        <v>4.4598583390132782E-7</v>
      </c>
      <c r="BC72" s="5">
        <f t="shared" si="156"/>
        <v>4.6298988071717445E-8</v>
      </c>
      <c r="BD72" s="5">
        <f t="shared" si="157"/>
        <v>6.7929662803810468E-6</v>
      </c>
      <c r="BE72" s="5">
        <f t="shared" si="158"/>
        <v>5.8890478041476735E-6</v>
      </c>
      <c r="BF72" s="5">
        <f t="shared" si="159"/>
        <v>2.5527054461980293E-6</v>
      </c>
      <c r="BG72" s="5">
        <f t="shared" si="160"/>
        <v>7.3767500981054226E-7</v>
      </c>
      <c r="BH72" s="5">
        <f t="shared" si="161"/>
        <v>1.5987873402397123E-7</v>
      </c>
      <c r="BI72" s="5">
        <f t="shared" si="162"/>
        <v>2.7720835601761985E-8</v>
      </c>
      <c r="BJ72" s="8">
        <f t="shared" si="163"/>
        <v>0.41629537128559113</v>
      </c>
      <c r="BK72" s="8">
        <f t="shared" si="164"/>
        <v>0.37599355342317942</v>
      </c>
      <c r="BL72" s="8">
        <f t="shared" si="165"/>
        <v>0.20192316028443191</v>
      </c>
      <c r="BM72" s="8">
        <f t="shared" si="166"/>
        <v>0.16309273501595151</v>
      </c>
      <c r="BN72" s="8">
        <f t="shared" si="167"/>
        <v>0.83687162019480388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1.2276029055690101</v>
      </c>
      <c r="F73">
        <f>VLOOKUP(B73,home!$B$2:$E$405,3,FALSE)</f>
        <v>1.1299999999999999</v>
      </c>
      <c r="G73">
        <f>VLOOKUP(C73,away!$B$2:$E$405,4,FALSE)</f>
        <v>0.76</v>
      </c>
      <c r="H73">
        <f>VLOOKUP(A73,away!$A$2:$E$405,3,FALSE)</f>
        <v>1.0193704600484299</v>
      </c>
      <c r="I73">
        <f>VLOOKUP(C73,away!$B$2:$E$405,3,FALSE)</f>
        <v>1.0900000000000001</v>
      </c>
      <c r="J73">
        <f>VLOOKUP(B73,home!$B$2:$E$405,4,FALSE)</f>
        <v>1.1399999999999999</v>
      </c>
      <c r="K73" s="3">
        <f t="shared" si="112"/>
        <v>1.0542653753026658</v>
      </c>
      <c r="L73" s="3">
        <f t="shared" si="113"/>
        <v>1.266669733656179</v>
      </c>
      <c r="M73" s="5">
        <f t="shared" si="114"/>
        <v>9.8181732047280451E-2</v>
      </c>
      <c r="N73" s="5">
        <f t="shared" si="115"/>
        <v>0.10350960058469189</v>
      </c>
      <c r="O73" s="5">
        <f t="shared" si="116"/>
        <v>0.12436382838223103</v>
      </c>
      <c r="P73" s="5">
        <f t="shared" si="117"/>
        <v>0.13111247820346911</v>
      </c>
      <c r="Q73" s="5">
        <f t="shared" si="118"/>
        <v>5.4563293953924619E-2</v>
      </c>
      <c r="R73" s="5">
        <f t="shared" si="119"/>
        <v>7.8763948686691676E-2</v>
      </c>
      <c r="S73" s="5">
        <f t="shared" si="120"/>
        <v>4.3772098898135436E-2</v>
      </c>
      <c r="T73" s="5">
        <f t="shared" si="121"/>
        <v>6.9113673020021485E-2</v>
      </c>
      <c r="U73" s="5">
        <f t="shared" si="122"/>
        <v>8.3038103922494902E-2</v>
      </c>
      <c r="V73" s="5">
        <f t="shared" si="123"/>
        <v>6.4948361495125416E-3</v>
      </c>
      <c r="W73" s="5">
        <f t="shared" si="124"/>
        <v>1.9174730526028003E-2</v>
      </c>
      <c r="X73" s="5">
        <f t="shared" si="125"/>
        <v>2.4288050808332892E-2</v>
      </c>
      <c r="Y73" s="5">
        <f t="shared" si="126"/>
        <v>1.5382469424209386E-2</v>
      </c>
      <c r="Z73" s="5">
        <f t="shared" si="127"/>
        <v>3.3255969968226905E-2</v>
      </c>
      <c r="AA73" s="5">
        <f t="shared" si="128"/>
        <v>3.506061765960692E-2</v>
      </c>
      <c r="AB73" s="5">
        <f t="shared" si="129"/>
        <v>1.8481597617624381E-2</v>
      </c>
      <c r="AC73" s="5">
        <f t="shared" si="130"/>
        <v>5.4207771479703045E-4</v>
      </c>
      <c r="AD73" s="5">
        <f t="shared" si="131"/>
        <v>5.0538136185875994E-3</v>
      </c>
      <c r="AE73" s="5">
        <f t="shared" si="132"/>
        <v>6.4015127502043238E-3</v>
      </c>
      <c r="AF73" s="5">
        <f t="shared" si="133"/>
        <v>4.054301225148973E-3</v>
      </c>
      <c r="AG73" s="5">
        <f t="shared" si="134"/>
        <v>1.7118202176737902E-3</v>
      </c>
      <c r="AH73" s="5">
        <f t="shared" si="135"/>
        <v>1.0531082655532964E-2</v>
      </c>
      <c r="AI73" s="5">
        <f t="shared" si="136"/>
        <v>1.1102555808178852E-2</v>
      </c>
      <c r="AJ73" s="5">
        <f t="shared" si="137"/>
        <v>5.8525200829642353E-3</v>
      </c>
      <c r="AK73" s="5">
        <f t="shared" si="138"/>
        <v>2.056703093910893E-3</v>
      </c>
      <c r="AL73" s="5">
        <f t="shared" si="139"/>
        <v>2.8955754225923002E-5</v>
      </c>
      <c r="AM73" s="5">
        <f t="shared" si="140"/>
        <v>1.0656121422619961E-3</v>
      </c>
      <c r="AN73" s="5">
        <f t="shared" si="141"/>
        <v>1.3497786484197927E-3</v>
      </c>
      <c r="AO73" s="5">
        <f t="shared" si="142"/>
        <v>8.5486188054434821E-4</v>
      </c>
      <c r="AP73" s="5">
        <f t="shared" si="143"/>
        <v>3.6094255684731002E-4</v>
      </c>
      <c r="AQ73" s="5">
        <f t="shared" si="144"/>
        <v>1.1429875308674057E-4</v>
      </c>
      <c r="AR73" s="5">
        <f t="shared" si="145"/>
        <v>2.6678807324790285E-3</v>
      </c>
      <c r="AS73" s="5">
        <f t="shared" si="146"/>
        <v>2.8126542816897535E-3</v>
      </c>
      <c r="AT73" s="5">
        <f t="shared" si="147"/>
        <v>1.482642010941149E-3</v>
      </c>
      <c r="AU73" s="5">
        <f t="shared" si="148"/>
        <v>5.210327120347899E-4</v>
      </c>
      <c r="AV73" s="5">
        <f t="shared" si="149"/>
        <v>1.3732668692458092E-4</v>
      </c>
      <c r="AW73" s="5">
        <f t="shared" si="150"/>
        <v>1.0741024763318812E-6</v>
      </c>
      <c r="AX73" s="5">
        <f t="shared" si="151"/>
        <v>1.8723966418148679E-4</v>
      </c>
      <c r="AY73" s="5">
        <f t="shared" si="152"/>
        <v>2.3717081555863623E-4</v>
      </c>
      <c r="AZ73" s="5">
        <f t="shared" si="153"/>
        <v>1.5020854688733827E-4</v>
      </c>
      <c r="BA73" s="5">
        <f t="shared" si="154"/>
        <v>6.342154002622216E-5</v>
      </c>
      <c r="BB73" s="5">
        <f t="shared" si="155"/>
        <v>2.0083536303269874E-5</v>
      </c>
      <c r="BC73" s="5">
        <f t="shared" si="156"/>
        <v>5.0878415160274092E-6</v>
      </c>
      <c r="BD73" s="5">
        <f t="shared" si="157"/>
        <v>5.6322062947261023E-4</v>
      </c>
      <c r="BE73" s="5">
        <f t="shared" si="158"/>
        <v>5.9378400830914513E-4</v>
      </c>
      <c r="BF73" s="5">
        <f t="shared" si="159"/>
        <v>3.1300296018438106E-4</v>
      </c>
      <c r="BG73" s="5">
        <f t="shared" si="160"/>
        <v>1.0999606109654396E-4</v>
      </c>
      <c r="BH73" s="5">
        <f t="shared" si="161"/>
        <v>2.8991259658440722E-5</v>
      </c>
      <c r="BI73" s="5">
        <f t="shared" si="162"/>
        <v>6.1128962488606104E-6</v>
      </c>
      <c r="BJ73" s="8">
        <f t="shared" si="163"/>
        <v>0.30766197205445611</v>
      </c>
      <c r="BK73" s="8">
        <f t="shared" si="164"/>
        <v>0.28036934958297904</v>
      </c>
      <c r="BL73" s="8">
        <f t="shared" si="165"/>
        <v>0.37848760214827515</v>
      </c>
      <c r="BM73" s="8">
        <f t="shared" si="166"/>
        <v>0.40904391518256622</v>
      </c>
      <c r="BN73" s="8">
        <f t="shared" si="167"/>
        <v>0.5904948818582888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1.3763440860215099</v>
      </c>
      <c r="F74">
        <f>VLOOKUP(B74,home!$B$2:$E$405,3,FALSE)</f>
        <v>1.51</v>
      </c>
      <c r="G74">
        <f>VLOOKUP(C74,away!$B$2:$E$405,4,FALSE)</f>
        <v>1.51</v>
      </c>
      <c r="H74">
        <f>VLOOKUP(A74,away!$A$2:$E$405,3,FALSE)</f>
        <v>1.3261648745519701</v>
      </c>
      <c r="I74">
        <f>VLOOKUP(C74,away!$B$2:$E$405,3,FALSE)</f>
        <v>0.78</v>
      </c>
      <c r="J74">
        <f>VLOOKUP(B74,home!$B$2:$E$405,4,FALSE)</f>
        <v>1.35</v>
      </c>
      <c r="K74" s="3">
        <f t="shared" si="112"/>
        <v>3.1382021505376447</v>
      </c>
      <c r="L74" s="3">
        <f t="shared" si="113"/>
        <v>1.3964516129032247</v>
      </c>
      <c r="M74" s="5">
        <f t="shared" si="114"/>
        <v>1.0730621917005266E-2</v>
      </c>
      <c r="N74" s="5">
        <f t="shared" si="115"/>
        <v>3.3674860776552309E-2</v>
      </c>
      <c r="O74" s="5">
        <f t="shared" si="116"/>
        <v>1.4984794283456695E-2</v>
      </c>
      <c r="P74" s="5">
        <f t="shared" si="117"/>
        <v>4.7025313645708007E-2</v>
      </c>
      <c r="Q74" s="5">
        <f t="shared" si="118"/>
        <v>5.2839260254016127E-2</v>
      </c>
      <c r="R74" s="5">
        <f t="shared" si="119"/>
        <v>1.0462770073078064E-2</v>
      </c>
      <c r="S74" s="5">
        <f t="shared" si="120"/>
        <v>5.1520315890841939E-2</v>
      </c>
      <c r="T74" s="5">
        <f t="shared" si="121"/>
        <v>7.3787470206334069E-2</v>
      </c>
      <c r="U74" s="5">
        <f t="shared" si="122"/>
        <v>3.2834287543914494E-2</v>
      </c>
      <c r="V74" s="5">
        <f t="shared" si="123"/>
        <v>2.5086658356817445E-2</v>
      </c>
      <c r="W74" s="5">
        <f t="shared" si="124"/>
        <v>5.5273426720657236E-2</v>
      </c>
      <c r="X74" s="5">
        <f t="shared" si="125"/>
        <v>7.7186665894749984E-2</v>
      </c>
      <c r="Y74" s="5">
        <f t="shared" si="126"/>
        <v>5.3893722041672983E-2</v>
      </c>
      <c r="Z74" s="5">
        <f t="shared" si="127"/>
        <v>4.8702507146618198E-3</v>
      </c>
      <c r="AA74" s="5">
        <f t="shared" si="128"/>
        <v>1.5283831266409222E-2</v>
      </c>
      <c r="AB74" s="5">
        <f t="shared" si="129"/>
        <v>2.3981876074349963E-2</v>
      </c>
      <c r="AC74" s="5">
        <f t="shared" si="130"/>
        <v>6.8711533373623096E-3</v>
      </c>
      <c r="AD74" s="5">
        <f t="shared" si="131"/>
        <v>4.3364796650587865E-2</v>
      </c>
      <c r="AE74" s="5">
        <f t="shared" si="132"/>
        <v>6.0556840225933779E-2</v>
      </c>
      <c r="AF74" s="5">
        <f t="shared" si="133"/>
        <v>4.2282348602914063E-2</v>
      </c>
      <c r="AG74" s="5">
        <f t="shared" si="134"/>
        <v>1.9681751301291923E-2</v>
      </c>
      <c r="AH74" s="5">
        <f t="shared" si="135"/>
        <v>1.7002673664331446E-3</v>
      </c>
      <c r="AI74" s="5">
        <f t="shared" si="136"/>
        <v>5.335782705829472E-3</v>
      </c>
      <c r="AJ74" s="5">
        <f t="shared" si="137"/>
        <v>8.3723823811178121E-3</v>
      </c>
      <c r="AK74" s="5">
        <f t="shared" si="138"/>
        <v>8.7580761311824677E-3</v>
      </c>
      <c r="AL74" s="5">
        <f t="shared" si="139"/>
        <v>1.2044712535632517E-3</v>
      </c>
      <c r="AM74" s="5">
        <f t="shared" si="140"/>
        <v>2.7217499621300507E-2</v>
      </c>
      <c r="AN74" s="5">
        <f t="shared" si="141"/>
        <v>3.8007921245357998E-2</v>
      </c>
      <c r="AO74" s="5">
        <f t="shared" si="142"/>
        <v>2.6538111463089466E-2</v>
      </c>
      <c r="AP74" s="5">
        <f t="shared" si="143"/>
        <v>1.2353062852012283E-2</v>
      </c>
      <c r="AQ74" s="5">
        <f t="shared" si="144"/>
        <v>4.3126136359968635E-3</v>
      </c>
      <c r="AR74" s="5">
        <f t="shared" si="145"/>
        <v>4.7486822124445638E-4</v>
      </c>
      <c r="AS74" s="5">
        <f t="shared" si="146"/>
        <v>1.4902324731313392E-3</v>
      </c>
      <c r="AT74" s="5">
        <f t="shared" si="147"/>
        <v>2.3383253759909008E-3</v>
      </c>
      <c r="AU74" s="5">
        <f t="shared" si="148"/>
        <v>2.4460459078637972E-3</v>
      </c>
      <c r="AV74" s="5">
        <f t="shared" si="149"/>
        <v>1.9190466320929938E-3</v>
      </c>
      <c r="AW74" s="5">
        <f t="shared" si="150"/>
        <v>1.4662254256538843E-4</v>
      </c>
      <c r="AX74" s="5">
        <f t="shared" si="151"/>
        <v>1.4235669307303784E-2</v>
      </c>
      <c r="AY74" s="5">
        <f t="shared" si="152"/>
        <v>1.98794233649413E-2</v>
      </c>
      <c r="AZ74" s="5">
        <f t="shared" si="153"/>
        <v>1.3880326410779168E-2</v>
      </c>
      <c r="BA74" s="5">
        <f t="shared" si="154"/>
        <v>6.461068067985268E-3</v>
      </c>
      <c r="BB74" s="5">
        <f t="shared" si="155"/>
        <v>2.2556422311538864E-3</v>
      </c>
      <c r="BC74" s="5">
        <f t="shared" si="156"/>
        <v>6.2997904636549436E-4</v>
      </c>
      <c r="BD74" s="5">
        <f t="shared" si="157"/>
        <v>1.1052174891221781E-4</v>
      </c>
      <c r="BE74" s="5">
        <f t="shared" si="158"/>
        <v>3.4683959011750352E-4</v>
      </c>
      <c r="BF74" s="5">
        <f t="shared" si="159"/>
        <v>5.4422637379917247E-4</v>
      </c>
      <c r="BG74" s="5">
        <f t="shared" si="160"/>
        <v>5.6929745887862235E-4</v>
      </c>
      <c r="BH74" s="5">
        <f t="shared" si="161"/>
        <v>4.4664262743712734E-4</v>
      </c>
      <c r="BI74" s="5">
        <f t="shared" si="162"/>
        <v>2.8033097078899549E-4</v>
      </c>
      <c r="BJ74" s="8">
        <f t="shared" si="163"/>
        <v>0.67831245992099654</v>
      </c>
      <c r="BK74" s="8">
        <f t="shared" si="164"/>
        <v>0.1623179577662395</v>
      </c>
      <c r="BL74" s="8">
        <f t="shared" si="165"/>
        <v>0.13268044520602845</v>
      </c>
      <c r="BM74" s="8">
        <f t="shared" si="166"/>
        <v>0.78873069183573363</v>
      </c>
      <c r="BN74" s="8">
        <f t="shared" si="167"/>
        <v>0.16971762094981646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1.3763440860215099</v>
      </c>
      <c r="F75">
        <f>VLOOKUP(B75,home!$B$2:$E$405,3,FALSE)</f>
        <v>1.51</v>
      </c>
      <c r="G75">
        <f>VLOOKUP(C75,away!$B$2:$E$405,4,FALSE)</f>
        <v>0.67</v>
      </c>
      <c r="H75">
        <f>VLOOKUP(A75,away!$A$2:$E$405,3,FALSE)</f>
        <v>1.3261648745519701</v>
      </c>
      <c r="I75">
        <f>VLOOKUP(C75,away!$B$2:$E$405,3,FALSE)</f>
        <v>0.95</v>
      </c>
      <c r="J75">
        <f>VLOOKUP(B75,home!$B$2:$E$405,4,FALSE)</f>
        <v>0.65</v>
      </c>
      <c r="K75" s="3">
        <f t="shared" si="112"/>
        <v>1.3924473118279617</v>
      </c>
      <c r="L75" s="3">
        <f t="shared" si="113"/>
        <v>0.81890681003584154</v>
      </c>
      <c r="M75" s="5">
        <f t="shared" si="114"/>
        <v>0.10955220099957999</v>
      </c>
      <c r="N75" s="5">
        <f t="shared" si="115"/>
        <v>0.15254566778670167</v>
      </c>
      <c r="O75" s="5">
        <f t="shared" si="116"/>
        <v>8.9713043452971375E-2</v>
      </c>
      <c r="P75" s="5">
        <f t="shared" si="117"/>
        <v>0.12492068619199509</v>
      </c>
      <c r="Q75" s="5">
        <f t="shared" si="118"/>
        <v>0.10620590252029705</v>
      </c>
      <c r="R75" s="5">
        <f t="shared" si="119"/>
        <v>3.6733311116339804E-2</v>
      </c>
      <c r="S75" s="5">
        <f t="shared" si="120"/>
        <v>3.5611283242813957E-2</v>
      </c>
      <c r="T75" s="5">
        <f t="shared" si="121"/>
        <v>8.6972736839873985E-2</v>
      </c>
      <c r="U75" s="5">
        <f t="shared" si="122"/>
        <v>5.1149200318487534E-2</v>
      </c>
      <c r="V75" s="5">
        <f t="shared" si="123"/>
        <v>4.5118885976830874E-3</v>
      </c>
      <c r="W75" s="5">
        <f t="shared" si="124"/>
        <v>4.9295374488216706E-2</v>
      </c>
      <c r="X75" s="5">
        <f t="shared" si="125"/>
        <v>4.0368317871667746E-2</v>
      </c>
      <c r="Y75" s="5">
        <f t="shared" si="126"/>
        <v>1.6528945207400138E-2</v>
      </c>
      <c r="Z75" s="5">
        <f t="shared" si="127"/>
        <v>1.0027052876111985E-2</v>
      </c>
      <c r="AA75" s="5">
        <f t="shared" si="128"/>
        <v>1.3962142822898963E-2</v>
      </c>
      <c r="AB75" s="5">
        <f t="shared" si="129"/>
        <v>9.7207741205518686E-3</v>
      </c>
      <c r="AC75" s="5">
        <f t="shared" si="130"/>
        <v>3.2155231393215649E-4</v>
      </c>
      <c r="AD75" s="5">
        <f t="shared" si="131"/>
        <v>1.7160302922917529E-2</v>
      </c>
      <c r="AE75" s="5">
        <f t="shared" si="132"/>
        <v>1.4052688925855119E-2</v>
      </c>
      <c r="AF75" s="5">
        <f t="shared" si="133"/>
        <v>5.7539213303490055E-3</v>
      </c>
      <c r="AG75" s="5">
        <f t="shared" si="134"/>
        <v>1.5706417872777636E-3</v>
      </c>
      <c r="AH75" s="5">
        <f t="shared" si="135"/>
        <v>2.0528054712093935E-3</v>
      </c>
      <c r="AI75" s="5">
        <f t="shared" si="136"/>
        <v>2.8584234600912521E-3</v>
      </c>
      <c r="AJ75" s="5">
        <f t="shared" si="137"/>
        <v>1.990102031535023E-3</v>
      </c>
      <c r="AK75" s="5">
        <f t="shared" si="138"/>
        <v>9.2370407469143578E-4</v>
      </c>
      <c r="AL75" s="5">
        <f t="shared" si="139"/>
        <v>1.4666445890277564E-5</v>
      </c>
      <c r="AM75" s="5">
        <f t="shared" si="140"/>
        <v>4.7789635350340004E-3</v>
      </c>
      <c r="AN75" s="5">
        <f t="shared" si="141"/>
        <v>3.9135257837523011E-3</v>
      </c>
      <c r="AO75" s="5">
        <f t="shared" si="142"/>
        <v>1.6024064577828065E-3</v>
      </c>
      <c r="AP75" s="5">
        <f t="shared" si="143"/>
        <v>4.3740718690791694E-4</v>
      </c>
      <c r="AQ75" s="5">
        <f t="shared" si="144"/>
        <v>8.9548931029378339E-5</v>
      </c>
      <c r="AR75" s="5">
        <f t="shared" si="145"/>
        <v>3.3621127601044155E-4</v>
      </c>
      <c r="AS75" s="5">
        <f t="shared" si="146"/>
        <v>4.6815648748698812E-4</v>
      </c>
      <c r="AT75" s="5">
        <f t="shared" si="147"/>
        <v>3.2594162125803878E-4</v>
      </c>
      <c r="AU75" s="5">
        <f t="shared" si="148"/>
        <v>1.5128551144453454E-4</v>
      </c>
      <c r="AV75" s="5">
        <f t="shared" si="149"/>
        <v>5.2664275932365169E-5</v>
      </c>
      <c r="AW75" s="5">
        <f t="shared" si="150"/>
        <v>4.6455339400211371E-7</v>
      </c>
      <c r="AX75" s="5">
        <f t="shared" si="151"/>
        <v>1.1090758212803243E-3</v>
      </c>
      <c r="AY75" s="5">
        <f t="shared" si="152"/>
        <v>9.0822974289255138E-4</v>
      </c>
      <c r="AZ75" s="5">
        <f t="shared" si="153"/>
        <v>3.7187776076590584E-4</v>
      </c>
      <c r="BA75" s="5">
        <f t="shared" si="154"/>
        <v>1.0151107693069329E-4</v>
      </c>
      <c r="BB75" s="5">
        <f t="shared" si="155"/>
        <v>2.0782028048154235E-5</v>
      </c>
      <c r="BC75" s="5">
        <f t="shared" si="156"/>
        <v>3.403708858997875E-6</v>
      </c>
      <c r="BD75" s="5">
        <f t="shared" si="157"/>
        <v>4.5887617255965067E-5</v>
      </c>
      <c r="BE75" s="5">
        <f t="shared" si="158"/>
        <v>6.389608929425893E-5</v>
      </c>
      <c r="BF75" s="5">
        <f t="shared" si="159"/>
        <v>4.4485968887055139E-5</v>
      </c>
      <c r="BG75" s="5">
        <f t="shared" si="160"/>
        <v>2.0648122596947418E-5</v>
      </c>
      <c r="BH75" s="5">
        <f t="shared" si="161"/>
        <v>7.1878557011034138E-6</v>
      </c>
      <c r="BI75" s="5">
        <f t="shared" si="162"/>
        <v>2.0017420697617455E-6</v>
      </c>
      <c r="BJ75" s="8">
        <f t="shared" si="163"/>
        <v>0.50379123171383944</v>
      </c>
      <c r="BK75" s="8">
        <f t="shared" si="164"/>
        <v>0.27584050753478712</v>
      </c>
      <c r="BL75" s="8">
        <f t="shared" si="165"/>
        <v>0.2106218734367141</v>
      </c>
      <c r="BM75" s="8">
        <f t="shared" si="166"/>
        <v>0.37970208830406954</v>
      </c>
      <c r="BN75" s="8">
        <f t="shared" si="167"/>
        <v>0.61967081206788499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1.3763440860215099</v>
      </c>
      <c r="F76">
        <f>VLOOKUP(B76,home!$B$2:$E$405,3,FALSE)</f>
        <v>0.83</v>
      </c>
      <c r="G76">
        <f>VLOOKUP(C76,away!$B$2:$E$405,4,FALSE)</f>
        <v>1.1100000000000001</v>
      </c>
      <c r="H76">
        <f>VLOOKUP(A76,away!$A$2:$E$405,3,FALSE)</f>
        <v>1.3261648745519701</v>
      </c>
      <c r="I76">
        <f>VLOOKUP(C76,away!$B$2:$E$405,3,FALSE)</f>
        <v>0.87</v>
      </c>
      <c r="J76">
        <f>VLOOKUP(B76,home!$B$2:$E$405,4,FALSE)</f>
        <v>0.75</v>
      </c>
      <c r="K76" s="3">
        <f t="shared" si="112"/>
        <v>1.2680258064516172</v>
      </c>
      <c r="L76" s="3">
        <f t="shared" si="113"/>
        <v>0.86532258064516054</v>
      </c>
      <c r="M76" s="5">
        <f t="shared" si="114"/>
        <v>0.11844004603194813</v>
      </c>
      <c r="N76" s="5">
        <f t="shared" si="115"/>
        <v>0.15018503488582768</v>
      </c>
      <c r="O76" s="5">
        <f t="shared" si="116"/>
        <v>0.10248884628409695</v>
      </c>
      <c r="P76" s="5">
        <f t="shared" si="117"/>
        <v>0.12995850196168787</v>
      </c>
      <c r="Q76" s="5">
        <f t="shared" si="118"/>
        <v>9.5219249989032986E-2</v>
      </c>
      <c r="R76" s="5">
        <f t="shared" si="119"/>
        <v>4.4342956476949975E-2</v>
      </c>
      <c r="S76" s="5">
        <f t="shared" si="120"/>
        <v>3.5649285858033029E-2</v>
      </c>
      <c r="T76" s="5">
        <f t="shared" si="121"/>
        <v>8.2395367127606686E-2</v>
      </c>
      <c r="U76" s="5">
        <f t="shared" si="122"/>
        <v>5.6228013147133458E-2</v>
      </c>
      <c r="V76" s="5">
        <f t="shared" si="123"/>
        <v>4.3462475003919485E-3</v>
      </c>
      <c r="W76" s="5">
        <f t="shared" si="124"/>
        <v>4.0246822085687237E-2</v>
      </c>
      <c r="X76" s="5">
        <f t="shared" si="125"/>
        <v>3.4826483949953524E-2</v>
      </c>
      <c r="Y76" s="5">
        <f t="shared" si="126"/>
        <v>1.5068071483185523E-2</v>
      </c>
      <c r="Z76" s="5">
        <f t="shared" si="127"/>
        <v>1.2790320510690128E-2</v>
      </c>
      <c r="AA76" s="5">
        <f t="shared" si="128"/>
        <v>1.6218456480342511E-2</v>
      </c>
      <c r="AB76" s="5">
        <f t="shared" si="129"/>
        <v>1.0282710678943386E-2</v>
      </c>
      <c r="AC76" s="5">
        <f t="shared" si="130"/>
        <v>2.9805787465315444E-4</v>
      </c>
      <c r="AD76" s="5">
        <f t="shared" si="131"/>
        <v>1.2758502258079575E-2</v>
      </c>
      <c r="AE76" s="5">
        <f t="shared" si="132"/>
        <v>1.1040220099128525E-2</v>
      </c>
      <c r="AF76" s="5">
        <f t="shared" si="133"/>
        <v>4.776675873534233E-3</v>
      </c>
      <c r="AG76" s="5">
        <f t="shared" si="134"/>
        <v>1.377788497930706E-3</v>
      </c>
      <c r="AH76" s="5">
        <f t="shared" si="135"/>
        <v>2.7669382878972768E-3</v>
      </c>
      <c r="AI76" s="5">
        <f t="shared" si="136"/>
        <v>3.5085491539128019E-3</v>
      </c>
      <c r="AJ76" s="5">
        <f t="shared" si="137"/>
        <v>2.2244654351827103E-3</v>
      </c>
      <c r="AK76" s="5">
        <f t="shared" si="138"/>
        <v>9.402265257904348E-4</v>
      </c>
      <c r="AL76" s="5">
        <f t="shared" si="139"/>
        <v>1.3081776370590071E-5</v>
      </c>
      <c r="AM76" s="5">
        <f t="shared" si="140"/>
        <v>3.2356220229832243E-3</v>
      </c>
      <c r="AN76" s="5">
        <f t="shared" si="141"/>
        <v>2.7998567989201582E-3</v>
      </c>
      <c r="AO76" s="5">
        <f t="shared" si="142"/>
        <v>1.2113896553392449E-3</v>
      </c>
      <c r="AP76" s="5">
        <f t="shared" si="143"/>
        <v>3.4941427424166896E-4</v>
      </c>
      <c r="AQ76" s="5">
        <f t="shared" si="144"/>
        <v>7.5589015375264197E-5</v>
      </c>
      <c r="AR76" s="5">
        <f t="shared" si="145"/>
        <v>4.7885883595383494E-4</v>
      </c>
      <c r="AS76" s="5">
        <f t="shared" si="146"/>
        <v>6.0720536163684426E-4</v>
      </c>
      <c r="AT76" s="5">
        <f t="shared" si="147"/>
        <v>3.8497603418565272E-4</v>
      </c>
      <c r="AU76" s="5">
        <f t="shared" si="148"/>
        <v>1.6271984873760258E-4</v>
      </c>
      <c r="AV76" s="5">
        <f t="shared" si="149"/>
        <v>5.1583241855295899E-5</v>
      </c>
      <c r="AW76" s="5">
        <f t="shared" si="150"/>
        <v>3.9872213764523299E-7</v>
      </c>
      <c r="AX76" s="5">
        <f t="shared" si="151"/>
        <v>6.8380870417765363E-4</v>
      </c>
      <c r="AY76" s="5">
        <f t="shared" si="152"/>
        <v>5.9171511256663032E-4</v>
      </c>
      <c r="AZ76" s="5">
        <f t="shared" si="153"/>
        <v>2.5601222410644912E-4</v>
      </c>
      <c r="BA76" s="5">
        <f t="shared" si="154"/>
        <v>7.3844386146833238E-5</v>
      </c>
      <c r="BB76" s="5">
        <f t="shared" si="155"/>
        <v>1.5974803696683867E-5</v>
      </c>
      <c r="BC76" s="5">
        <f t="shared" si="156"/>
        <v>2.7646716720228679E-6</v>
      </c>
      <c r="BD76" s="5">
        <f t="shared" si="157"/>
        <v>6.906122728205164E-5</v>
      </c>
      <c r="BE76" s="5">
        <f t="shared" si="158"/>
        <v>8.7571418418861969E-5</v>
      </c>
      <c r="BF76" s="5">
        <f t="shared" si="159"/>
        <v>5.552140923134474E-5</v>
      </c>
      <c r="BG76" s="5">
        <f t="shared" si="160"/>
        <v>2.3467526571968728E-5</v>
      </c>
      <c r="BH76" s="5">
        <f t="shared" si="161"/>
        <v>7.4393573267113475E-6</v>
      </c>
      <c r="BI76" s="5">
        <f t="shared" si="162"/>
        <v>1.8866594147369797E-6</v>
      </c>
      <c r="BJ76" s="8">
        <f t="shared" si="163"/>
        <v>0.45719020791919246</v>
      </c>
      <c r="BK76" s="8">
        <f t="shared" si="164"/>
        <v>0.28929693611565138</v>
      </c>
      <c r="BL76" s="8">
        <f t="shared" si="165"/>
        <v>0.24093145339086444</v>
      </c>
      <c r="BM76" s="8">
        <f t="shared" si="166"/>
        <v>0.35898296591642576</v>
      </c>
      <c r="BN76" s="8">
        <f t="shared" si="167"/>
        <v>0.64063463562954359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1.3763440860215099</v>
      </c>
      <c r="F77">
        <f>VLOOKUP(B77,home!$B$2:$E$405,3,FALSE)</f>
        <v>0.83</v>
      </c>
      <c r="G77">
        <f>VLOOKUP(C77,away!$B$2:$E$405,4,FALSE)</f>
        <v>1.35</v>
      </c>
      <c r="H77">
        <f>VLOOKUP(A77,away!$A$2:$E$405,3,FALSE)</f>
        <v>1.3261648745519701</v>
      </c>
      <c r="I77">
        <f>VLOOKUP(C77,away!$B$2:$E$405,3,FALSE)</f>
        <v>0.56999999999999995</v>
      </c>
      <c r="J77">
        <f>VLOOKUP(B77,home!$B$2:$E$405,4,FALSE)</f>
        <v>1.35</v>
      </c>
      <c r="K77" s="3">
        <f t="shared" si="112"/>
        <v>1.5421935483871019</v>
      </c>
      <c r="L77" s="3">
        <f t="shared" si="113"/>
        <v>1.0204838709677408</v>
      </c>
      <c r="M77" s="5">
        <f t="shared" si="114"/>
        <v>7.709804007028434E-2</v>
      </c>
      <c r="N77" s="5">
        <f t="shared" si="115"/>
        <v>0.11890009998968278</v>
      </c>
      <c r="O77" s="5">
        <f t="shared" si="116"/>
        <v>7.8677306374949754E-2</v>
      </c>
      <c r="P77" s="5">
        <f t="shared" si="117"/>
        <v>0.12133563429592291</v>
      </c>
      <c r="Q77" s="5">
        <f t="shared" si="118"/>
        <v>9.1683483553335068E-2</v>
      </c>
      <c r="R77" s="5">
        <f t="shared" si="119"/>
        <v>4.0144461083411825E-2</v>
      </c>
      <c r="S77" s="5">
        <f t="shared" si="120"/>
        <v>4.7739009112854003E-2</v>
      </c>
      <c r="T77" s="5">
        <f t="shared" si="121"/>
        <v>9.3561516200314568E-2</v>
      </c>
      <c r="U77" s="5">
        <f t="shared" si="122"/>
        <v>6.1910528886314799E-2</v>
      </c>
      <c r="V77" s="5">
        <f t="shared" si="123"/>
        <v>8.3478746254429369E-3</v>
      </c>
      <c r="W77" s="5">
        <f t="shared" si="124"/>
        <v>4.7131225609869438E-2</v>
      </c>
      <c r="X77" s="5">
        <f t="shared" si="125"/>
        <v>4.8096655553813483E-2</v>
      </c>
      <c r="Y77" s="5">
        <f t="shared" si="126"/>
        <v>2.4540930620078838E-2</v>
      </c>
      <c r="Z77" s="5">
        <f t="shared" si="127"/>
        <v>1.3655591681437974E-2</v>
      </c>
      <c r="AA77" s="5">
        <f t="shared" si="128"/>
        <v>2.1059565390522218E-2</v>
      </c>
      <c r="AB77" s="5">
        <f t="shared" si="129"/>
        <v>1.6238962938549834E-2</v>
      </c>
      <c r="AC77" s="5">
        <f t="shared" si="130"/>
        <v>8.2110928320744305E-4</v>
      </c>
      <c r="AD77" s="5">
        <f t="shared" si="131"/>
        <v>1.8171368015779395E-2</v>
      </c>
      <c r="AE77" s="5">
        <f t="shared" si="132"/>
        <v>1.8543587973521954E-2</v>
      </c>
      <c r="AF77" s="5">
        <f t="shared" si="133"/>
        <v>9.4617162184252642E-3</v>
      </c>
      <c r="AG77" s="5">
        <f t="shared" si="134"/>
        <v>3.2185095975256223E-3</v>
      </c>
      <c r="AH77" s="5">
        <f t="shared" si="135"/>
        <v>3.4838277648571755E-3</v>
      </c>
      <c r="AI77" s="5">
        <f t="shared" si="136"/>
        <v>5.3727367026545928E-3</v>
      </c>
      <c r="AJ77" s="5">
        <f t="shared" si="137"/>
        <v>4.1428999400082529E-3</v>
      </c>
      <c r="AK77" s="5">
        <f t="shared" si="138"/>
        <v>2.1297178530313467E-3</v>
      </c>
      <c r="AL77" s="5">
        <f t="shared" si="139"/>
        <v>5.1689934329547642E-5</v>
      </c>
      <c r="AM77" s="5">
        <f t="shared" si="140"/>
        <v>5.6047533038605431E-3</v>
      </c>
      <c r="AN77" s="5">
        <f t="shared" si="141"/>
        <v>5.7195603473428414E-3</v>
      </c>
      <c r="AO77" s="5">
        <f t="shared" si="142"/>
        <v>2.9183595417450097E-3</v>
      </c>
      <c r="AP77" s="5">
        <f t="shared" si="143"/>
        <v>9.9271294734519641E-4</v>
      </c>
      <c r="AQ77" s="5">
        <f t="shared" si="144"/>
        <v>2.5326188781665528E-4</v>
      </c>
      <c r="AR77" s="5">
        <f t="shared" si="145"/>
        <v>7.1103800865326896E-4</v>
      </c>
      <c r="AS77" s="5">
        <f t="shared" si="146"/>
        <v>1.0965582296030836E-3</v>
      </c>
      <c r="AT77" s="5">
        <f t="shared" si="147"/>
        <v>8.4555251356232912E-4</v>
      </c>
      <c r="AU77" s="5">
        <f t="shared" si="148"/>
        <v>4.346685437461072E-4</v>
      </c>
      <c r="AV77" s="5">
        <f t="shared" si="149"/>
        <v>1.6758575596301578E-4</v>
      </c>
      <c r="AW77" s="5">
        <f t="shared" si="150"/>
        <v>2.2596881418316786E-6</v>
      </c>
      <c r="AX77" s="5">
        <f t="shared" si="151"/>
        <v>1.4406023975858378E-3</v>
      </c>
      <c r="AY77" s="5">
        <f t="shared" si="152"/>
        <v>1.4701115112138042E-3</v>
      </c>
      <c r="AZ77" s="5">
        <f t="shared" si="153"/>
        <v>7.5011254285884917E-4</v>
      </c>
      <c r="BA77" s="5">
        <f t="shared" si="154"/>
        <v>2.5515925046601791E-4</v>
      </c>
      <c r="BB77" s="5">
        <f t="shared" si="155"/>
        <v>6.5096474907197309E-5</v>
      </c>
      <c r="BC77" s="5">
        <f t="shared" si="156"/>
        <v>1.328598053993023E-5</v>
      </c>
      <c r="BD77" s="5">
        <f t="shared" si="157"/>
        <v>1.2093380324594693E-4</v>
      </c>
      <c r="BE77" s="5">
        <f t="shared" si="158"/>
        <v>1.8650333114781449E-4</v>
      </c>
      <c r="BF77" s="5">
        <f t="shared" si="159"/>
        <v>1.438121170244314E-4</v>
      </c>
      <c r="BG77" s="5">
        <f t="shared" si="160"/>
        <v>7.3928706351656339E-5</v>
      </c>
      <c r="BH77" s="5">
        <f t="shared" si="161"/>
        <v>2.8503093494032237E-5</v>
      </c>
      <c r="BI77" s="5">
        <f t="shared" si="162"/>
        <v>8.7914573791141776E-6</v>
      </c>
      <c r="BJ77" s="8">
        <f t="shared" si="163"/>
        <v>0.49279210951802838</v>
      </c>
      <c r="BK77" s="8">
        <f t="shared" si="164"/>
        <v>0.25686346883325495</v>
      </c>
      <c r="BL77" s="8">
        <f t="shared" si="165"/>
        <v>0.2369778824944706</v>
      </c>
      <c r="BM77" s="8">
        <f t="shared" si="166"/>
        <v>0.47098217533653325</v>
      </c>
      <c r="BN77" s="8">
        <f t="shared" si="167"/>
        <v>0.52783902536758665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1.3763440860215099</v>
      </c>
      <c r="F78">
        <f>VLOOKUP(B78,home!$B$2:$E$405,3,FALSE)</f>
        <v>0.73</v>
      </c>
      <c r="G78">
        <f>VLOOKUP(C78,away!$B$2:$E$405,4,FALSE)</f>
        <v>1.02</v>
      </c>
      <c r="H78">
        <f>VLOOKUP(A78,away!$A$2:$E$405,3,FALSE)</f>
        <v>1.3261648745519701</v>
      </c>
      <c r="I78">
        <f>VLOOKUP(C78,away!$B$2:$E$405,3,FALSE)</f>
        <v>1.1100000000000001</v>
      </c>
      <c r="J78">
        <f>VLOOKUP(B78,home!$B$2:$E$405,4,FALSE)</f>
        <v>1.1299999999999999</v>
      </c>
      <c r="K78" s="3">
        <f t="shared" si="112"/>
        <v>1.0248258064516163</v>
      </c>
      <c r="L78" s="3">
        <f t="shared" si="113"/>
        <v>1.6634086021505361</v>
      </c>
      <c r="M78" s="5">
        <f t="shared" si="114"/>
        <v>6.8000895239756706E-2</v>
      </c>
      <c r="N78" s="5">
        <f t="shared" si="115"/>
        <v>6.9689072303515537E-2</v>
      </c>
      <c r="O78" s="5">
        <f t="shared" si="116"/>
        <v>0.11311327409574874</v>
      </c>
      <c r="P78" s="5">
        <f t="shared" si="117"/>
        <v>0.11592140234555841</v>
      </c>
      <c r="Q78" s="5">
        <f t="shared" si="118"/>
        <v>3.5709579862157649E-2</v>
      </c>
      <c r="R78" s="5">
        <f t="shared" si="119"/>
        <v>9.4076796574139948E-2</v>
      </c>
      <c r="S78" s="5">
        <f t="shared" si="120"/>
        <v>4.9402921367366237E-2</v>
      </c>
      <c r="T78" s="5">
        <f t="shared" si="121"/>
        <v>5.9399622321894587E-2</v>
      </c>
      <c r="U78" s="5">
        <f t="shared" si="122"/>
        <v>9.6412328917477613E-2</v>
      </c>
      <c r="V78" s="5">
        <f t="shared" si="123"/>
        <v>9.3574845263773038E-3</v>
      </c>
      <c r="W78" s="5">
        <f t="shared" si="124"/>
        <v>1.2198699660094705E-2</v>
      </c>
      <c r="X78" s="5">
        <f t="shared" si="125"/>
        <v>2.029142194965235E-2</v>
      </c>
      <c r="Y78" s="5">
        <f t="shared" si="126"/>
        <v>1.6876462910458967E-2</v>
      </c>
      <c r="Z78" s="5">
        <f t="shared" si="127"/>
        <v>5.2162717561396815E-2</v>
      </c>
      <c r="AA78" s="5">
        <f t="shared" si="128"/>
        <v>5.3457699091566377E-2</v>
      </c>
      <c r="AB78" s="5">
        <f t="shared" si="129"/>
        <v>2.7392414791281169E-2</v>
      </c>
      <c r="AC78" s="5">
        <f t="shared" si="130"/>
        <v>9.9698386773069644E-4</v>
      </c>
      <c r="AD78" s="5">
        <f t="shared" si="131"/>
        <v>3.1253855542044025E-3</v>
      </c>
      <c r="AE78" s="5">
        <f t="shared" si="132"/>
        <v>5.1987932159006231E-3</v>
      </c>
      <c r="AF78" s="5">
        <f t="shared" si="133"/>
        <v>4.3238586780654743E-3</v>
      </c>
      <c r="AG78" s="5">
        <f t="shared" si="134"/>
        <v>2.3974479065257846E-3</v>
      </c>
      <c r="AH78" s="5">
        <f t="shared" si="135"/>
        <v>2.1691978275794083E-2</v>
      </c>
      <c r="AI78" s="5">
        <f t="shared" si="136"/>
        <v>2.2230499130021612E-2</v>
      </c>
      <c r="AJ78" s="5">
        <f t="shared" si="137"/>
        <v>1.1391194599373175E-2</v>
      </c>
      <c r="AK78" s="5">
        <f t="shared" si="138"/>
        <v>3.8913300639166373E-3</v>
      </c>
      <c r="AL78" s="5">
        <f t="shared" si="139"/>
        <v>6.7982497969039661E-5</v>
      </c>
      <c r="AM78" s="5">
        <f t="shared" si="140"/>
        <v>6.405951542119519E-4</v>
      </c>
      <c r="AN78" s="5">
        <f t="shared" si="141"/>
        <v>1.0655714900121101E-3</v>
      </c>
      <c r="AO78" s="5">
        <f t="shared" si="142"/>
        <v>8.8624039134625418E-4</v>
      </c>
      <c r="AP78" s="5">
        <f t="shared" si="143"/>
        <v>4.9139329684620551E-4</v>
      </c>
      <c r="AQ78" s="5">
        <f t="shared" si="144"/>
        <v>2.043469592532726E-4</v>
      </c>
      <c r="AR78" s="5">
        <f t="shared" si="145"/>
        <v>7.2165246523236779E-3</v>
      </c>
      <c r="AS78" s="5">
        <f t="shared" si="146"/>
        <v>7.3956806965955815E-3</v>
      </c>
      <c r="AT78" s="5">
        <f t="shared" si="147"/>
        <v>3.7896422170736088E-3</v>
      </c>
      <c r="AU78" s="5">
        <f t="shared" si="148"/>
        <v>1.2945743804251844E-3</v>
      </c>
      <c r="AV78" s="5">
        <f t="shared" si="149"/>
        <v>3.3167830835771015E-4</v>
      </c>
      <c r="AW78" s="5">
        <f t="shared" si="150"/>
        <v>3.2191677900954041E-6</v>
      </c>
      <c r="AX78" s="5">
        <f t="shared" si="151"/>
        <v>1.0941640758737681E-4</v>
      </c>
      <c r="AY78" s="5">
        <f t="shared" si="152"/>
        <v>1.8200419359725177E-4</v>
      </c>
      <c r="AZ78" s="5">
        <f t="shared" si="153"/>
        <v>1.5137367062857009E-4</v>
      </c>
      <c r="BA78" s="5">
        <f t="shared" si="154"/>
        <v>8.3932088620888455E-5</v>
      </c>
      <c r="BB78" s="5">
        <f t="shared" si="155"/>
        <v>3.4903339552111764E-5</v>
      </c>
      <c r="BC78" s="5">
        <f t="shared" si="156"/>
        <v>1.1611703050952734E-5</v>
      </c>
      <c r="BD78" s="5">
        <f t="shared" si="157"/>
        <v>2.0006715307177708E-3</v>
      </c>
      <c r="BE78" s="5">
        <f t="shared" si="158"/>
        <v>2.0503398149126291E-3</v>
      </c>
      <c r="BF78" s="5">
        <f t="shared" si="159"/>
        <v>1.0506205771588463E-3</v>
      </c>
      <c r="BG78" s="5">
        <f t="shared" si="160"/>
        <v>3.5890102675382578E-4</v>
      </c>
      <c r="BH78" s="5">
        <f t="shared" si="161"/>
        <v>9.1952758544825629E-5</v>
      </c>
      <c r="BI78" s="5">
        <f t="shared" si="162"/>
        <v>1.8847111986230342E-5</v>
      </c>
      <c r="BJ78" s="8">
        <f t="shared" si="163"/>
        <v>0.23307173305717702</v>
      </c>
      <c r="BK78" s="8">
        <f t="shared" si="164"/>
        <v>0.24392967403835566</v>
      </c>
      <c r="BL78" s="8">
        <f t="shared" si="165"/>
        <v>0.46925694861416933</v>
      </c>
      <c r="BM78" s="8">
        <f t="shared" si="166"/>
        <v>0.50173126782441457</v>
      </c>
      <c r="BN78" s="8">
        <f t="shared" si="167"/>
        <v>0.49651102042087703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1.3763440860215099</v>
      </c>
      <c r="F79">
        <f>VLOOKUP(B79,home!$B$2:$E$405,3,FALSE)</f>
        <v>0.63</v>
      </c>
      <c r="G79">
        <f>VLOOKUP(C79,away!$B$2:$E$405,4,FALSE)</f>
        <v>0.47</v>
      </c>
      <c r="H79">
        <f>VLOOKUP(A79,away!$A$2:$E$405,3,FALSE)</f>
        <v>1.3261648745519701</v>
      </c>
      <c r="I79">
        <f>VLOOKUP(C79,away!$B$2:$E$405,3,FALSE)</f>
        <v>1.45</v>
      </c>
      <c r="J79">
        <f>VLOOKUP(B79,home!$B$2:$E$405,4,FALSE)</f>
        <v>0.75</v>
      </c>
      <c r="K79" s="3">
        <f t="shared" si="112"/>
        <v>0.40753548387096905</v>
      </c>
      <c r="L79" s="3">
        <f t="shared" si="113"/>
        <v>1.4422043010752674</v>
      </c>
      <c r="M79" s="5">
        <f t="shared" si="114"/>
        <v>0.15727808711518693</v>
      </c>
      <c r="N79" s="5">
        <f t="shared" si="115"/>
        <v>6.4096401334788125E-2</v>
      </c>
      <c r="O79" s="5">
        <f t="shared" si="116"/>
        <v>0.22682713370241317</v>
      </c>
      <c r="P79" s="5">
        <f t="shared" si="117"/>
        <v>9.2440105688477936E-2</v>
      </c>
      <c r="Q79" s="5">
        <f t="shared" si="118"/>
        <v>1.3060778966180353E-2</v>
      </c>
      <c r="R79" s="5">
        <f t="shared" si="119"/>
        <v>0.16356553391309755</v>
      </c>
      <c r="S79" s="5">
        <f t="shared" si="120"/>
        <v>1.3582904803258897E-2</v>
      </c>
      <c r="T79" s="5">
        <f t="shared" si="121"/>
        <v>1.8836311600418688E-2</v>
      </c>
      <c r="U79" s="5">
        <f t="shared" si="122"/>
        <v>6.6658759007887605E-2</v>
      </c>
      <c r="V79" s="5">
        <f t="shared" si="123"/>
        <v>8.8703828048228631E-4</v>
      </c>
      <c r="W79" s="5">
        <f t="shared" si="124"/>
        <v>1.7742436252380289E-3</v>
      </c>
      <c r="X79" s="5">
        <f t="shared" si="125"/>
        <v>2.5588217874736598E-3</v>
      </c>
      <c r="Y79" s="5">
        <f t="shared" si="126"/>
        <v>1.8451718937898085E-3</v>
      </c>
      <c r="Z79" s="5">
        <f t="shared" si="127"/>
        <v>7.863163883904728E-2</v>
      </c>
      <c r="AA79" s="5">
        <f t="shared" si="128"/>
        <v>3.2045182981838415E-2</v>
      </c>
      <c r="AB79" s="5">
        <f t="shared" si="129"/>
        <v>6.5297745761186314E-3</v>
      </c>
      <c r="AC79" s="5">
        <f t="shared" si="130"/>
        <v>3.2584765105204566E-5</v>
      </c>
      <c r="AD79" s="5">
        <f t="shared" si="131"/>
        <v>1.8076680857909052E-4</v>
      </c>
      <c r="AE79" s="5">
        <f t="shared" si="132"/>
        <v>2.607026688244139E-4</v>
      </c>
      <c r="AF79" s="5">
        <f t="shared" si="133"/>
        <v>1.8799325514018541E-4</v>
      </c>
      <c r="AG79" s="5">
        <f t="shared" si="134"/>
        <v>9.0374893712105188E-5</v>
      </c>
      <c r="AH79" s="5">
        <f t="shared" si="135"/>
        <v>2.8350721933567764E-2</v>
      </c>
      <c r="AI79" s="5">
        <f t="shared" si="136"/>
        <v>1.1553925181287832E-2</v>
      </c>
      <c r="AJ79" s="5">
        <f t="shared" si="137"/>
        <v>2.3543172446825553E-3</v>
      </c>
      <c r="AK79" s="5">
        <f t="shared" si="138"/>
        <v>3.1982260583249072E-4</v>
      </c>
      <c r="AL79" s="5">
        <f t="shared" si="139"/>
        <v>7.6606708166619965E-7</v>
      </c>
      <c r="AM79" s="5">
        <f t="shared" si="140"/>
        <v>1.4733777760418102E-5</v>
      </c>
      <c r="AN79" s="5">
        <f t="shared" si="141"/>
        <v>2.1249117657162106E-5</v>
      </c>
      <c r="AO79" s="5">
        <f t="shared" si="142"/>
        <v>1.5322784439606804E-5</v>
      </c>
      <c r="AP79" s="5">
        <f t="shared" si="143"/>
        <v>7.3661952077500392E-6</v>
      </c>
      <c r="AQ79" s="5">
        <f t="shared" si="144"/>
        <v>2.6558896027942827E-6</v>
      </c>
      <c r="AR79" s="5">
        <f t="shared" si="145"/>
        <v>8.177506622236071E-3</v>
      </c>
      <c r="AS79" s="5">
        <f t="shared" si="146"/>
        <v>3.3326241181510304E-3</v>
      </c>
      <c r="AT79" s="5">
        <f t="shared" si="147"/>
        <v>6.790812912753709E-4</v>
      </c>
      <c r="AU79" s="5">
        <f t="shared" si="148"/>
        <v>9.2249907542543602E-5</v>
      </c>
      <c r="AV79" s="5">
        <f t="shared" si="149"/>
        <v>9.3987776768506629E-6</v>
      </c>
      <c r="AW79" s="5">
        <f t="shared" si="150"/>
        <v>1.2507096911483744E-8</v>
      </c>
      <c r="AX79" s="5">
        <f t="shared" si="151"/>
        <v>1.0007562081398858E-6</v>
      </c>
      <c r="AY79" s="5">
        <f t="shared" si="152"/>
        <v>1.4432949077071186E-6</v>
      </c>
      <c r="AZ79" s="5">
        <f t="shared" si="153"/>
        <v>1.040763061807619E-6</v>
      </c>
      <c r="BA79" s="5">
        <f t="shared" si="154"/>
        <v>5.0033098804640435E-7</v>
      </c>
      <c r="BB79" s="5">
        <f t="shared" si="155"/>
        <v>1.8039487573044065E-7</v>
      </c>
      <c r="BC79" s="5">
        <f t="shared" si="156"/>
        <v>5.2033253134075976E-8</v>
      </c>
      <c r="BD79" s="5">
        <f t="shared" si="157"/>
        <v>1.9656058704433893E-3</v>
      </c>
      <c r="BE79" s="5">
        <f t="shared" si="158"/>
        <v>8.0105413951076388E-4</v>
      </c>
      <c r="BF79" s="5">
        <f t="shared" si="159"/>
        <v>1.6322899317618096E-4</v>
      </c>
      <c r="BG79" s="5">
        <f t="shared" si="160"/>
        <v>2.2173868905275343E-5</v>
      </c>
      <c r="BH79" s="5">
        <f t="shared" si="161"/>
        <v>2.2591595984007047E-6</v>
      </c>
      <c r="BI79" s="5">
        <f t="shared" si="162"/>
        <v>1.8413754001519511E-7</v>
      </c>
      <c r="BJ79" s="8">
        <f t="shared" si="163"/>
        <v>0.10295711217210676</v>
      </c>
      <c r="BK79" s="8">
        <f t="shared" si="164"/>
        <v>0.26422293001450065</v>
      </c>
      <c r="BL79" s="8">
        <f t="shared" si="165"/>
        <v>0.55345053803278188</v>
      </c>
      <c r="BM79" s="8">
        <f t="shared" si="166"/>
        <v>0.28199274755048159</v>
      </c>
      <c r="BN79" s="8">
        <f t="shared" si="167"/>
        <v>0.71726804072014405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1.3763440860215099</v>
      </c>
      <c r="F80">
        <f>VLOOKUP(B80,home!$B$2:$E$405,3,FALSE)</f>
        <v>1.1599999999999999</v>
      </c>
      <c r="G80">
        <f>VLOOKUP(C80,away!$B$2:$E$405,4,FALSE)</f>
        <v>0.78</v>
      </c>
      <c r="H80">
        <f>VLOOKUP(A80,away!$A$2:$E$405,3,FALSE)</f>
        <v>1.3261648745519701</v>
      </c>
      <c r="I80">
        <f>VLOOKUP(C80,away!$B$2:$E$405,3,FALSE)</f>
        <v>0.78</v>
      </c>
      <c r="J80">
        <f>VLOOKUP(B80,home!$B$2:$E$405,4,FALSE)</f>
        <v>0.4</v>
      </c>
      <c r="K80" s="3">
        <f t="shared" si="112"/>
        <v>1.2453161290322621</v>
      </c>
      <c r="L80" s="3">
        <f t="shared" si="113"/>
        <v>0.41376344086021472</v>
      </c>
      <c r="M80" s="5">
        <f t="shared" si="114"/>
        <v>0.19031407031020831</v>
      </c>
      <c r="N80" s="5">
        <f t="shared" si="115"/>
        <v>0.23700118133908235</v>
      </c>
      <c r="O80" s="5">
        <f t="shared" si="116"/>
        <v>7.8745004575664621E-2</v>
      </c>
      <c r="P80" s="5">
        <f t="shared" si="117"/>
        <v>9.8062424278794427E-2</v>
      </c>
      <c r="Q80" s="5">
        <f t="shared" si="118"/>
        <v>0.14757069686062962</v>
      </c>
      <c r="R80" s="5">
        <f t="shared" si="119"/>
        <v>1.629090202189017E-2</v>
      </c>
      <c r="S80" s="5">
        <f t="shared" si="120"/>
        <v>1.2632065301004813E-2</v>
      </c>
      <c r="T80" s="5">
        <f t="shared" si="121"/>
        <v>6.1059359303193797E-2</v>
      </c>
      <c r="U80" s="5">
        <f t="shared" si="122"/>
        <v>2.0287323044344118E-2</v>
      </c>
      <c r="V80" s="5">
        <f t="shared" si="123"/>
        <v>7.2320859761823239E-4</v>
      </c>
      <c r="W80" s="5">
        <f t="shared" si="124"/>
        <v>6.1257389657690883E-2</v>
      </c>
      <c r="X80" s="5">
        <f t="shared" si="125"/>
        <v>2.534606832288111E-2</v>
      </c>
      <c r="Y80" s="5">
        <f t="shared" si="126"/>
        <v>5.2436382207766896E-3</v>
      </c>
      <c r="Z80" s="5">
        <f t="shared" si="127"/>
        <v>2.2468598917646351E-3</v>
      </c>
      <c r="AA80" s="5">
        <f t="shared" si="128"/>
        <v>2.7980508628901828E-3</v>
      </c>
      <c r="AB80" s="5">
        <f t="shared" si="129"/>
        <v>1.7422289347048918E-3</v>
      </c>
      <c r="AC80" s="5">
        <f t="shared" si="130"/>
        <v>2.3290313029047679E-5</v>
      </c>
      <c r="AD80" s="5">
        <f t="shared" si="131"/>
        <v>1.9071203840784142E-2</v>
      </c>
      <c r="AE80" s="5">
        <f t="shared" si="132"/>
        <v>7.8909669225093893E-3</v>
      </c>
      <c r="AF80" s="5">
        <f t="shared" si="133"/>
        <v>1.632496812785812E-3</v>
      </c>
      <c r="AG80" s="5">
        <f t="shared" si="134"/>
        <v>2.2515583281719709E-4</v>
      </c>
      <c r="AH80" s="5">
        <f t="shared" si="135"/>
        <v>2.3241711998683628E-4</v>
      </c>
      <c r="AI80" s="5">
        <f t="shared" si="136"/>
        <v>2.8943278818283373E-4</v>
      </c>
      <c r="AJ80" s="5">
        <f t="shared" si="137"/>
        <v>1.8021765969743059E-4</v>
      </c>
      <c r="AK80" s="5">
        <f t="shared" si="138"/>
        <v>7.4809319452552581E-5</v>
      </c>
      <c r="AL80" s="5">
        <f t="shared" si="139"/>
        <v>4.80028524242624E-7</v>
      </c>
      <c r="AM80" s="5">
        <f t="shared" si="140"/>
        <v>4.7499355485980995E-3</v>
      </c>
      <c r="AN80" s="5">
        <f t="shared" si="141"/>
        <v>1.9653496764522015E-3</v>
      </c>
      <c r="AO80" s="5">
        <f t="shared" si="142"/>
        <v>4.0659492231118622E-4</v>
      </c>
      <c r="AP80" s="5">
        <f t="shared" si="143"/>
        <v>5.6078038030589366E-5</v>
      </c>
      <c r="AQ80" s="5">
        <f t="shared" si="144"/>
        <v>5.800760493056659E-6</v>
      </c>
      <c r="AR80" s="5">
        <f t="shared" si="145"/>
        <v>1.9233141456114959E-5</v>
      </c>
      <c r="AS80" s="5">
        <f t="shared" si="146"/>
        <v>2.3951341267259008E-5</v>
      </c>
      <c r="AT80" s="5">
        <f t="shared" si="147"/>
        <v>1.4913495796036831E-5</v>
      </c>
      <c r="AU80" s="5">
        <f t="shared" si="148"/>
        <v>6.1906722850198325E-6</v>
      </c>
      <c r="AV80" s="5">
        <f t="shared" si="149"/>
        <v>1.9273360115220523E-6</v>
      </c>
      <c r="AW80" s="5">
        <f t="shared" si="150"/>
        <v>6.8706254195551606E-9</v>
      </c>
      <c r="AX80" s="5">
        <f t="shared" si="151"/>
        <v>9.8586189175548671E-4</v>
      </c>
      <c r="AY80" s="5">
        <f t="shared" si="152"/>
        <v>4.0791360854571077E-4</v>
      </c>
      <c r="AZ80" s="5">
        <f t="shared" si="153"/>
        <v>8.438986912278998E-5</v>
      </c>
      <c r="BA80" s="5">
        <f t="shared" si="154"/>
        <v>1.1639147540662923E-5</v>
      </c>
      <c r="BB80" s="5">
        <f t="shared" si="155"/>
        <v>1.2039634337760993E-6</v>
      </c>
      <c r="BC80" s="5">
        <f t="shared" si="156"/>
        <v>9.9631210605815654E-8</v>
      </c>
      <c r="BD80" s="5">
        <f t="shared" si="157"/>
        <v>1.3263284645722265E-6</v>
      </c>
      <c r="BE80" s="5">
        <f t="shared" si="158"/>
        <v>1.6516982293263887E-6</v>
      </c>
      <c r="BF80" s="5">
        <f t="shared" si="159"/>
        <v>1.0284432226370902E-6</v>
      </c>
      <c r="BG80" s="5">
        <f t="shared" si="160"/>
        <v>4.2691231098129526E-7</v>
      </c>
      <c r="BH80" s="5">
        <f t="shared" si="161"/>
        <v>1.3291019663686103E-7</v>
      </c>
      <c r="BI80" s="5">
        <f t="shared" si="162"/>
        <v>3.3103042316946483E-8</v>
      </c>
      <c r="BJ80" s="8">
        <f t="shared" si="163"/>
        <v>0.574973024170645</v>
      </c>
      <c r="BK80" s="8">
        <f t="shared" si="164"/>
        <v>0.30216345243772474</v>
      </c>
      <c r="BL80" s="8">
        <f t="shared" si="165"/>
        <v>0.12071120170909608</v>
      </c>
      <c r="BM80" s="8">
        <f t="shared" si="166"/>
        <v>0.23170235208504086</v>
      </c>
      <c r="BN80" s="8">
        <f t="shared" si="167"/>
        <v>0.76798427938626945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1.3763440860215099</v>
      </c>
      <c r="F81">
        <f>VLOOKUP(B81,home!$B$2:$E$405,3,FALSE)</f>
        <v>1.31</v>
      </c>
      <c r="G81">
        <f>VLOOKUP(C81,away!$B$2:$E$405,4,FALSE)</f>
        <v>1.35</v>
      </c>
      <c r="H81">
        <f>VLOOKUP(A81,away!$A$2:$E$405,3,FALSE)</f>
        <v>1.3261648745519701</v>
      </c>
      <c r="I81">
        <f>VLOOKUP(C81,away!$B$2:$E$405,3,FALSE)</f>
        <v>0.67</v>
      </c>
      <c r="J81">
        <f>VLOOKUP(B81,home!$B$2:$E$405,4,FALSE)</f>
        <v>1.46</v>
      </c>
      <c r="K81" s="3">
        <f t="shared" si="112"/>
        <v>2.4340645161290406</v>
      </c>
      <c r="L81" s="3">
        <f t="shared" si="113"/>
        <v>1.2972544802867372</v>
      </c>
      <c r="M81" s="5">
        <f t="shared" si="114"/>
        <v>2.3961210233849679E-2</v>
      </c>
      <c r="N81" s="5">
        <f t="shared" si="115"/>
        <v>5.8323131593721537E-2</v>
      </c>
      <c r="O81" s="5">
        <f t="shared" si="116"/>
        <v>3.1083787328953911E-2</v>
      </c>
      <c r="P81" s="5">
        <f t="shared" si="117"/>
        <v>7.5659943764308207E-2</v>
      </c>
      <c r="Q81" s="5">
        <f t="shared" si="118"/>
        <v>7.0981132540901104E-2</v>
      </c>
      <c r="R81" s="5">
        <f t="shared" si="119"/>
        <v>2.016179118838279E-2</v>
      </c>
      <c r="S81" s="5">
        <f t="shared" si="120"/>
        <v>5.9725980392378739E-2</v>
      </c>
      <c r="T81" s="5">
        <f t="shared" si="121"/>
        <v>9.2080592204510661E-2</v>
      </c>
      <c r="U81" s="5">
        <f t="shared" si="122"/>
        <v>4.9075100513245713E-2</v>
      </c>
      <c r="V81" s="5">
        <f t="shared" si="123"/>
        <v>2.0954535701909908E-2</v>
      </c>
      <c r="W81" s="5">
        <f t="shared" si="124"/>
        <v>5.7590885344153242E-2</v>
      </c>
      <c r="X81" s="5">
        <f t="shared" si="125"/>
        <v>7.4710034036382586E-2</v>
      </c>
      <c r="Y81" s="5">
        <f t="shared" si="126"/>
        <v>4.8458963188035976E-2</v>
      </c>
      <c r="Z81" s="5">
        <f t="shared" si="127"/>
        <v>8.718324649911742E-3</v>
      </c>
      <c r="AA81" s="5">
        <f t="shared" si="128"/>
        <v>2.1220964670443314E-2</v>
      </c>
      <c r="AB81" s="5">
        <f t="shared" si="129"/>
        <v>2.5826598551177041E-2</v>
      </c>
      <c r="AC81" s="5">
        <f t="shared" si="130"/>
        <v>4.135379059897173E-3</v>
      </c>
      <c r="AD81" s="5">
        <f t="shared" si="131"/>
        <v>3.5044982617164849E-2</v>
      </c>
      <c r="AE81" s="5">
        <f t="shared" si="132"/>
        <v>4.5462260711687921E-2</v>
      </c>
      <c r="AF81" s="5">
        <f t="shared" si="133"/>
        <v>2.9488060696100441E-2</v>
      </c>
      <c r="AG81" s="5">
        <f t="shared" si="134"/>
        <v>1.275117295099451E-2</v>
      </c>
      <c r="AH81" s="5">
        <f t="shared" si="135"/>
        <v>2.827471428173078E-3</v>
      </c>
      <c r="AI81" s="5">
        <f t="shared" si="136"/>
        <v>6.8822478736847914E-3</v>
      </c>
      <c r="AJ81" s="5">
        <f t="shared" si="137"/>
        <v>8.3759176702703463E-3</v>
      </c>
      <c r="AK81" s="5">
        <f t="shared" si="138"/>
        <v>6.7958413304077571E-3</v>
      </c>
      <c r="AL81" s="5">
        <f t="shared" si="139"/>
        <v>5.2231509854859179E-4</v>
      </c>
      <c r="AM81" s="5">
        <f t="shared" si="140"/>
        <v>1.706034973136001E-2</v>
      </c>
      <c r="AN81" s="5">
        <f t="shared" si="141"/>
        <v>2.2131615124265404E-2</v>
      </c>
      <c r="AO81" s="5">
        <f t="shared" si="142"/>
        <v>1.4355168437967507E-2</v>
      </c>
      <c r="AP81" s="5">
        <f t="shared" si="143"/>
        <v>6.2074355238080359E-3</v>
      </c>
      <c r="AQ81" s="5">
        <f t="shared" si="144"/>
        <v>2.013155886087757E-3</v>
      </c>
      <c r="AR81" s="5">
        <f t="shared" si="145"/>
        <v>7.3358999561605302E-4</v>
      </c>
      <c r="AS81" s="5">
        <f t="shared" si="146"/>
        <v>1.7856053777162931E-3</v>
      </c>
      <c r="AT81" s="5">
        <f t="shared" si="147"/>
        <v>2.1731393448542113E-3</v>
      </c>
      <c r="AU81" s="5">
        <f t="shared" si="148"/>
        <v>1.7631871226378487E-3</v>
      </c>
      <c r="AV81" s="5">
        <f t="shared" si="149"/>
        <v>1.0729278026271126E-3</v>
      </c>
      <c r="AW81" s="5">
        <f t="shared" si="150"/>
        <v>4.5812853586827239E-5</v>
      </c>
      <c r="AX81" s="5">
        <f t="shared" si="151"/>
        <v>6.9209986523091635E-3</v>
      </c>
      <c r="AY81" s="5">
        <f t="shared" si="152"/>
        <v>8.978296509766533E-3</v>
      </c>
      <c r="AZ81" s="5">
        <f t="shared" si="153"/>
        <v>5.8235676863187058E-3</v>
      </c>
      <c r="BA81" s="5">
        <f t="shared" si="154"/>
        <v>2.5182164241100025E-3</v>
      </c>
      <c r="BB81" s="5">
        <f t="shared" si="155"/>
        <v>8.1669188462708711E-4</v>
      </c>
      <c r="BC81" s="5">
        <f t="shared" si="156"/>
        <v>2.1189144126926158E-4</v>
      </c>
      <c r="BD81" s="5">
        <f t="shared" si="157"/>
        <v>1.5860881808440867E-4</v>
      </c>
      <c r="BE81" s="5">
        <f t="shared" si="158"/>
        <v>3.8606409604442522E-4</v>
      </c>
      <c r="BF81" s="5">
        <f t="shared" si="159"/>
        <v>4.6985245856658476E-4</v>
      </c>
      <c r="BG81" s="5">
        <f t="shared" si="160"/>
        <v>3.8121706573763809E-4</v>
      </c>
      <c r="BH81" s="5">
        <f t="shared" si="161"/>
        <v>2.3197673316370415E-4</v>
      </c>
      <c r="BI81" s="5">
        <f t="shared" si="162"/>
        <v>1.1292926695226147E-4</v>
      </c>
      <c r="BJ81" s="8">
        <f t="shared" si="163"/>
        <v>0.61192860318554232</v>
      </c>
      <c r="BK81" s="8">
        <f t="shared" si="164"/>
        <v>0.1939376607606588</v>
      </c>
      <c r="BL81" s="8">
        <f t="shared" si="165"/>
        <v>0.18151881863673927</v>
      </c>
      <c r="BM81" s="8">
        <f t="shared" si="166"/>
        <v>0.70699992692655533</v>
      </c>
      <c r="BN81" s="8">
        <f t="shared" si="167"/>
        <v>0.28017099665011724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1.3763440860215099</v>
      </c>
      <c r="F82">
        <f>VLOOKUP(B82,home!$B$2:$E$405,3,FALSE)</f>
        <v>0.73</v>
      </c>
      <c r="G82">
        <f>VLOOKUP(C82,away!$B$2:$E$405,4,FALSE)</f>
        <v>1.1100000000000001</v>
      </c>
      <c r="H82">
        <f>VLOOKUP(A82,away!$A$2:$E$405,3,FALSE)</f>
        <v>1.3261648745519701</v>
      </c>
      <c r="I82">
        <f>VLOOKUP(C82,away!$B$2:$E$405,3,FALSE)</f>
        <v>1.1100000000000001</v>
      </c>
      <c r="J82">
        <f>VLOOKUP(B82,home!$B$2:$E$405,4,FALSE)</f>
        <v>1.18</v>
      </c>
      <c r="K82" s="3">
        <f t="shared" ref="K82:K104" si="168">E82*F82*G82</f>
        <v>1.1152516129032295</v>
      </c>
      <c r="L82" s="3">
        <f t="shared" ref="L82:L104" si="169">H82*I82*J82</f>
        <v>1.7370107526881706</v>
      </c>
      <c r="M82" s="5">
        <f t="shared" si="114"/>
        <v>5.7713603794300003E-2</v>
      </c>
      <c r="N82" s="5">
        <f t="shared" si="115"/>
        <v>6.4365189718051011E-2</v>
      </c>
      <c r="O82" s="5">
        <f t="shared" si="116"/>
        <v>0.10024915036708391</v>
      </c>
      <c r="P82" s="5">
        <f t="shared" si="117"/>
        <v>0.1118030266390687</v>
      </c>
      <c r="Q82" s="5">
        <f t="shared" si="118"/>
        <v>3.5891690823939393E-2</v>
      </c>
      <c r="R82" s="5">
        <f t="shared" si="119"/>
        <v>8.7066926067739039E-2</v>
      </c>
      <c r="S82" s="5">
        <f t="shared" si="120"/>
        <v>5.41463188220229E-2</v>
      </c>
      <c r="T82" s="5">
        <f t="shared" si="121"/>
        <v>6.2344252893342077E-2</v>
      </c>
      <c r="U82" s="5">
        <f t="shared" si="122"/>
        <v>9.7101529727572189E-2</v>
      </c>
      <c r="V82" s="5">
        <f t="shared" si="123"/>
        <v>1.1654718640691361E-2</v>
      </c>
      <c r="W82" s="5">
        <f t="shared" si="124"/>
        <v>1.3342755360407486E-2</v>
      </c>
      <c r="X82" s="5">
        <f t="shared" si="125"/>
        <v>2.3176509531515531E-2</v>
      </c>
      <c r="Y82" s="5">
        <f t="shared" si="126"/>
        <v>2.0128923133011182E-2</v>
      </c>
      <c r="Z82" s="5">
        <f t="shared" si="127"/>
        <v>5.0412062261056226E-2</v>
      </c>
      <c r="AA82" s="5">
        <f t="shared" si="128"/>
        <v>5.6222133746420974E-2</v>
      </c>
      <c r="AB82" s="5">
        <f t="shared" si="129"/>
        <v>3.1350912670778552E-2</v>
      </c>
      <c r="AC82" s="5">
        <f t="shared" si="130"/>
        <v>1.4110980048355156E-3</v>
      </c>
      <c r="AD82" s="5">
        <f t="shared" si="131"/>
        <v>3.7201323590669148E-3</v>
      </c>
      <c r="AE82" s="5">
        <f t="shared" si="132"/>
        <v>6.4619099091224414E-3</v>
      </c>
      <c r="AF82" s="5">
        <f t="shared" si="133"/>
        <v>5.6122034975239618E-3</v>
      </c>
      <c r="AG82" s="5">
        <f t="shared" si="134"/>
        <v>3.2494859404910929E-3</v>
      </c>
      <c r="AH82" s="5">
        <f t="shared" si="135"/>
        <v>2.189157355316005E-2</v>
      </c>
      <c r="AI82" s="5">
        <f t="shared" si="136"/>
        <v>2.4414612714151428E-2</v>
      </c>
      <c r="AJ82" s="5">
        <f t="shared" si="137"/>
        <v>1.3614218103932541E-2</v>
      </c>
      <c r="AK82" s="5">
        <f t="shared" si="138"/>
        <v>5.0610928996090388E-3</v>
      </c>
      <c r="AL82" s="5">
        <f t="shared" si="139"/>
        <v>1.0934339043339593E-4</v>
      </c>
      <c r="AM82" s="5">
        <f t="shared" si="140"/>
        <v>8.2977672273257448E-4</v>
      </c>
      <c r="AN82" s="5">
        <f t="shared" si="141"/>
        <v>1.4413310897168326E-3</v>
      </c>
      <c r="AO82" s="5">
        <f t="shared" si="142"/>
        <v>1.2518038005109487E-3</v>
      </c>
      <c r="AP82" s="5">
        <f t="shared" si="143"/>
        <v>7.2479888724781181E-4</v>
      </c>
      <c r="AQ82" s="5">
        <f t="shared" si="144"/>
        <v>3.1474586517146752E-4</v>
      </c>
      <c r="AR82" s="5">
        <f t="shared" si="145"/>
        <v>7.6051797310205888E-3</v>
      </c>
      <c r="AS82" s="5">
        <f t="shared" si="146"/>
        <v>8.4816889614396599E-3</v>
      </c>
      <c r="AT82" s="5">
        <f t="shared" si="147"/>
        <v>4.7296086471945503E-3</v>
      </c>
      <c r="AU82" s="5">
        <f t="shared" si="148"/>
        <v>1.7582345573949282E-3</v>
      </c>
      <c r="AV82" s="5">
        <f t="shared" si="149"/>
        <v>4.9021848149922238E-4</v>
      </c>
      <c r="AW82" s="5">
        <f t="shared" si="150"/>
        <v>5.8839016134655991E-6</v>
      </c>
      <c r="AX82" s="5">
        <f t="shared" si="151"/>
        <v>1.5423497139617655E-4</v>
      </c>
      <c r="AY82" s="5">
        <f t="shared" si="152"/>
        <v>2.6790780375571108E-4</v>
      </c>
      <c r="AZ82" s="5">
        <f t="shared" si="153"/>
        <v>2.3267936792637129E-4</v>
      </c>
      <c r="BA82" s="5">
        <f t="shared" si="154"/>
        <v>1.3472218800559798E-4</v>
      </c>
      <c r="BB82" s="5">
        <f t="shared" si="155"/>
        <v>5.8503472297850249E-5</v>
      </c>
      <c r="BC82" s="5">
        <f t="shared" si="156"/>
        <v>2.0324232090192057E-5</v>
      </c>
      <c r="BD82" s="5">
        <f t="shared" si="157"/>
        <v>2.2017131614848165E-3</v>
      </c>
      <c r="BE82" s="5">
        <f t="shared" si="158"/>
        <v>2.4554641544962102E-3</v>
      </c>
      <c r="BF82" s="5">
        <f t="shared" si="159"/>
        <v>1.3692301793639819E-3</v>
      </c>
      <c r="BG82" s="5">
        <f t="shared" si="160"/>
        <v>5.0901205532381984E-4</v>
      </c>
      <c r="BH82" s="5">
        <f t="shared" si="161"/>
        <v>1.4191912892176945E-4</v>
      </c>
      <c r="BI82" s="5">
        <f t="shared" si="162"/>
        <v>3.165510748636495E-5</v>
      </c>
      <c r="BJ82" s="8">
        <f t="shared" si="163"/>
        <v>0.24372388156732261</v>
      </c>
      <c r="BK82" s="8">
        <f t="shared" si="164"/>
        <v>0.23710601709510759</v>
      </c>
      <c r="BL82" s="8">
        <f t="shared" si="165"/>
        <v>0.46674607401607365</v>
      </c>
      <c r="BM82" s="8">
        <f t="shared" si="166"/>
        <v>0.54063642362723552</v>
      </c>
      <c r="BN82" s="8">
        <f t="shared" si="167"/>
        <v>0.45708958741018207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1.3763440860215099</v>
      </c>
      <c r="F83">
        <f>VLOOKUP(B83,home!$B$2:$E$405,3,FALSE)</f>
        <v>0.78</v>
      </c>
      <c r="G83">
        <f>VLOOKUP(C83,away!$B$2:$E$405,4,FALSE)</f>
        <v>1.0900000000000001</v>
      </c>
      <c r="H83">
        <f>VLOOKUP(A83,away!$A$2:$E$405,3,FALSE)</f>
        <v>1.3261648745519701</v>
      </c>
      <c r="I83">
        <f>VLOOKUP(C83,away!$B$2:$E$405,3,FALSE)</f>
        <v>1.25</v>
      </c>
      <c r="J83">
        <f>VLOOKUP(B83,home!$B$2:$E$405,4,FALSE)</f>
        <v>0.92</v>
      </c>
      <c r="K83" s="3">
        <f t="shared" si="168"/>
        <v>1.1701677419354877</v>
      </c>
      <c r="L83" s="3">
        <f t="shared" si="169"/>
        <v>1.5250896057347656</v>
      </c>
      <c r="M83" s="5">
        <f t="shared" si="114"/>
        <v>6.7525002136032172E-2</v>
      </c>
      <c r="N83" s="5">
        <f t="shared" si="115"/>
        <v>7.9015579273709738E-2</v>
      </c>
      <c r="O83" s="5">
        <f t="shared" si="116"/>
        <v>0.10298167888488048</v>
      </c>
      <c r="P83" s="5">
        <f t="shared" si="117"/>
        <v>0.12050583864144607</v>
      </c>
      <c r="Q83" s="5">
        <f t="shared" si="118"/>
        <v>4.6230740988220734E-2</v>
      </c>
      <c r="R83" s="5">
        <f t="shared" si="119"/>
        <v>7.852814402422334E-2</v>
      </c>
      <c r="S83" s="5">
        <f t="shared" si="120"/>
        <v>5.376400106372347E-2</v>
      </c>
      <c r="T83" s="5">
        <f t="shared" si="121"/>
        <v>7.0506022546551611E-2</v>
      </c>
      <c r="U83" s="5">
        <f t="shared" si="122"/>
        <v>9.1891100971210185E-2</v>
      </c>
      <c r="V83" s="5">
        <f t="shared" si="123"/>
        <v>1.0660867714765702E-2</v>
      </c>
      <c r="W83" s="5">
        <f t="shared" si="124"/>
        <v>1.8032573930063547E-2</v>
      </c>
      <c r="X83" s="5">
        <f t="shared" si="125"/>
        <v>2.7501291065383623E-2</v>
      </c>
      <c r="Y83" s="5">
        <f t="shared" si="126"/>
        <v>2.0970966574051481E-2</v>
      </c>
      <c r="Z83" s="5">
        <f t="shared" si="127"/>
        <v>3.9920818736328537E-2</v>
      </c>
      <c r="AA83" s="5">
        <f t="shared" si="128"/>
        <v>4.6714054316905472E-2</v>
      </c>
      <c r="AB83" s="5">
        <f t="shared" si="129"/>
        <v>2.7331639728332503E-2</v>
      </c>
      <c r="AC83" s="5">
        <f t="shared" si="130"/>
        <v>1.1890936356666816E-3</v>
      </c>
      <c r="AD83" s="5">
        <f t="shared" si="131"/>
        <v>5.2752840792568059E-3</v>
      </c>
      <c r="AE83" s="5">
        <f t="shared" si="132"/>
        <v>8.045280916572646E-3</v>
      </c>
      <c r="AF83" s="5">
        <f t="shared" si="133"/>
        <v>6.1348871505406081E-3</v>
      </c>
      <c r="AG83" s="5">
        <f t="shared" si="134"/>
        <v>3.118750875215084E-3</v>
      </c>
      <c r="AH83" s="5">
        <f t="shared" si="135"/>
        <v>1.5220706426799081E-2</v>
      </c>
      <c r="AI83" s="5">
        <f t="shared" si="136"/>
        <v>1.7810779670110442E-2</v>
      </c>
      <c r="AJ83" s="5">
        <f t="shared" si="137"/>
        <v>1.0420799914341817E-2</v>
      </c>
      <c r="AK83" s="5">
        <f t="shared" si="138"/>
        <v>4.0646946349756283E-3</v>
      </c>
      <c r="AL83" s="5">
        <f t="shared" si="139"/>
        <v>8.4882767127085709E-5</v>
      </c>
      <c r="AM83" s="5">
        <f t="shared" si="140"/>
        <v>1.2345934518184331E-3</v>
      </c>
      <c r="AN83" s="5">
        <f t="shared" si="141"/>
        <v>1.8828656406764972E-3</v>
      </c>
      <c r="AO83" s="5">
        <f t="shared" si="142"/>
        <v>1.4357694087954286E-3</v>
      </c>
      <c r="AP83" s="5">
        <f t="shared" si="143"/>
        <v>7.298923338619523E-4</v>
      </c>
      <c r="AQ83" s="5">
        <f t="shared" si="144"/>
        <v>2.7828780291958813E-4</v>
      </c>
      <c r="AR83" s="5">
        <f t="shared" si="145"/>
        <v>4.6425882326903223E-3</v>
      </c>
      <c r="AS83" s="5">
        <f t="shared" si="146"/>
        <v>5.4326069889834997E-3</v>
      </c>
      <c r="AT83" s="5">
        <f t="shared" si="147"/>
        <v>3.1785307265608863E-3</v>
      </c>
      <c r="AU83" s="5">
        <f t="shared" si="148"/>
        <v>1.2398047076574389E-3</v>
      </c>
      <c r="AV83" s="5">
        <f t="shared" si="149"/>
        <v>3.6269486880012353E-4</v>
      </c>
      <c r="AW83" s="5">
        <f t="shared" si="150"/>
        <v>4.2078525300440639E-6</v>
      </c>
      <c r="AX83" s="5">
        <f t="shared" si="151"/>
        <v>2.4078023862045207E-4</v>
      </c>
      <c r="AY83" s="5">
        <f t="shared" si="152"/>
        <v>3.6721143918638799E-4</v>
      </c>
      <c r="AZ83" s="5">
        <f t="shared" si="153"/>
        <v>2.8001517450503227E-4</v>
      </c>
      <c r="BA83" s="5">
        <f t="shared" si="154"/>
        <v>1.4234941069521037E-4</v>
      </c>
      <c r="BB83" s="5">
        <f t="shared" si="155"/>
        <v>5.427390165843364E-5</v>
      </c>
      <c r="BC83" s="5">
        <f t="shared" si="156"/>
        <v>1.655451265638959E-5</v>
      </c>
      <c r="BD83" s="5">
        <f t="shared" si="157"/>
        <v>1.1800605095637572E-3</v>
      </c>
      <c r="BE83" s="5">
        <f t="shared" si="158"/>
        <v>1.3808687418234626E-3</v>
      </c>
      <c r="BF83" s="5">
        <f t="shared" si="159"/>
        <v>8.0792402876442987E-4</v>
      </c>
      <c r="BG83" s="5">
        <f t="shared" si="160"/>
        <v>3.1513554546489826E-4</v>
      </c>
      <c r="BH83" s="5">
        <f t="shared" si="161"/>
        <v>9.2190362410067122E-5</v>
      </c>
      <c r="BI83" s="5">
        <f t="shared" si="162"/>
        <v>2.1575637641920506E-5</v>
      </c>
      <c r="BJ83" s="8">
        <f t="shared" si="163"/>
        <v>0.29149397071495964</v>
      </c>
      <c r="BK83" s="8">
        <f t="shared" si="164"/>
        <v>0.25409689739794755</v>
      </c>
      <c r="BL83" s="8">
        <f t="shared" si="165"/>
        <v>0.41361757892213985</v>
      </c>
      <c r="BM83" s="8">
        <f t="shared" si="166"/>
        <v>0.50397927823620658</v>
      </c>
      <c r="BN83" s="8">
        <f t="shared" si="167"/>
        <v>0.4947869839485125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1.6031128404669299</v>
      </c>
      <c r="F84">
        <f>VLOOKUP(B84,home!$B$2:$E$405,3,FALSE)</f>
        <v>0.94</v>
      </c>
      <c r="G84">
        <f>VLOOKUP(C84,away!$B$2:$E$405,4,FALSE)</f>
        <v>0.94</v>
      </c>
      <c r="H84">
        <f>VLOOKUP(A84,away!$A$2:$E$405,3,FALSE)</f>
        <v>1.3852140077821</v>
      </c>
      <c r="I84">
        <f>VLOOKUP(C84,away!$B$2:$E$405,3,FALSE)</f>
        <v>1.1399999999999999</v>
      </c>
      <c r="J84">
        <f>VLOOKUP(B84,home!$B$2:$E$405,4,FALSE)</f>
        <v>1.08</v>
      </c>
      <c r="K84" s="3">
        <f t="shared" si="168"/>
        <v>1.416510505836579</v>
      </c>
      <c r="L84" s="3">
        <f t="shared" si="169"/>
        <v>1.7054754863813215</v>
      </c>
      <c r="M84" s="5">
        <f t="shared" ref="M84:M104" si="170">_xlfn.POISSON.DIST(0,K84,FALSE) * _xlfn.POISSON.DIST(0,L84,FALSE)</f>
        <v>4.4069559650808728E-2</v>
      </c>
      <c r="N84" s="5">
        <f t="shared" ref="N84:N104" si="171">_xlfn.POISSON.DIST(1,K84,FALSE) * _xlfn.POISSON.DIST(0,L84,FALSE)</f>
        <v>6.2424994232962362E-2</v>
      </c>
      <c r="O84" s="5">
        <f t="shared" ref="O84:O104" si="172">_xlfn.POISSON.DIST(0,K84,FALSE) * _xlfn.POISSON.DIST(1,L84,FALSE)</f>
        <v>7.5159553680073682E-2</v>
      </c>
      <c r="P84" s="5">
        <f t="shared" ref="P84:P104" si="173">_xlfn.POISSON.DIST(1,K84,FALSE) * _xlfn.POISSON.DIST(1,L84,FALSE)</f>
        <v>0.10646429740181268</v>
      </c>
      <c r="Q84" s="5">
        <f t="shared" ref="Q84:Q104" si="174">_xlfn.POISSON.DIST(2,K84,FALSE) * _xlfn.POISSON.DIST(0,L84,FALSE)</f>
        <v>4.4212830078889535E-2</v>
      </c>
      <c r="R84" s="5">
        <f t="shared" ref="R84:R104" si="175">_xlfn.POISSON.DIST(0,K84,FALSE) * _xlfn.POISSON.DIST(2,L84,FALSE)</f>
        <v>6.4091388184363357E-2</v>
      </c>
      <c r="S84" s="5">
        <f t="shared" ref="S84:S104" si="176">_xlfn.POISSON.DIST(2,K84,FALSE) * _xlfn.POISSON.DIST(2,L84,FALSE)</f>
        <v>6.4299749708604234E-2</v>
      </c>
      <c r="T84" s="5">
        <f t="shared" ref="T84:T104" si="177">_xlfn.POISSON.DIST(2,K84,FALSE) * _xlfn.POISSON.DIST(1,L84,FALSE)</f>
        <v>7.540389788308885E-2</v>
      </c>
      <c r="U84" s="5">
        <f t="shared" ref="U84:U104" si="178">_xlfn.POISSON.DIST(1,K84,FALSE) * _xlfn.POISSON.DIST(2,L84,FALSE)</f>
        <v>9.0786124696801085E-2</v>
      </c>
      <c r="V84" s="5">
        <f t="shared" ref="V84:V104" si="179">_xlfn.POISSON.DIST(3,K84,FALSE) * _xlfn.POISSON.DIST(3,L84,FALSE)</f>
        <v>1.7259652770355766E-2</v>
      </c>
      <c r="W84" s="5">
        <f t="shared" ref="W84:W104" si="180">_xlfn.POISSON.DIST(3,K84,FALSE) * _xlfn.POISSON.DIST(0,L84,FALSE)</f>
        <v>2.0875979433171502E-2</v>
      </c>
      <c r="X84" s="5">
        <f t="shared" ref="X84:X104" si="181">_xlfn.POISSON.DIST(3,K84,FALSE) * _xlfn.POISSON.DIST(1,L84,FALSE)</f>
        <v>3.560347117747463E-2</v>
      </c>
      <c r="Y84" s="5">
        <f t="shared" ref="Y84:Y104" si="182">_xlfn.POISSON.DIST(3,K84,FALSE) * _xlfn.POISSON.DIST(2,L84,FALSE)</f>
        <v>3.0360423661633457E-2</v>
      </c>
      <c r="Z84" s="5">
        <f t="shared" ref="Z84:Z104" si="183">_xlfn.POISSON.DIST(0,K84,FALSE) * _xlfn.POISSON.DIST(3,L84,FALSE)</f>
        <v>3.6435430478860394E-2</v>
      </c>
      <c r="AA84" s="5">
        <f t="shared" ref="AA84:AA104" si="184">_xlfn.POISSON.DIST(1,K84,FALSE) * _xlfn.POISSON.DIST(3,L84,FALSE)</f>
        <v>5.1611170057984046E-2</v>
      </c>
      <c r="AB84" s="5">
        <f t="shared" ref="AB84:AB104" si="185">_xlfn.POISSON.DIST(2,K84,FALSE) * _xlfn.POISSON.DIST(3,L84,FALSE)</f>
        <v>3.655388230282635E-2</v>
      </c>
      <c r="AC84" s="5">
        <f t="shared" ref="AC84:AC104" si="186">_xlfn.POISSON.DIST(4,K84,FALSE) * _xlfn.POISSON.DIST(4,L84,FALSE)</f>
        <v>2.6060176516329468E-3</v>
      </c>
      <c r="AD84" s="5">
        <f t="shared" ref="AD84:AD104" si="187">_xlfn.POISSON.DIST(4,K84,FALSE) * _xlfn.POISSON.DIST(0,L84,FALSE)</f>
        <v>7.3927610466789535E-3</v>
      </c>
      <c r="AE84" s="5">
        <f t="shared" ref="AE84:AE104" si="188">_xlfn.POISSON.DIST(4,K84,FALSE) * _xlfn.POISSON.DIST(1,L84,FALSE)</f>
        <v>1.2608172741785675E-2</v>
      </c>
      <c r="AF84" s="5">
        <f t="shared" ref="AF84:AF104" si="189">_xlfn.POISSON.DIST(4,K84,FALSE) * _xlfn.POISSON.DIST(2,L84,FALSE)</f>
        <v>1.0751464769588324E-2</v>
      </c>
      <c r="AG84" s="5">
        <f t="shared" ref="AG84:AG104" si="190">_xlfn.POISSON.DIST(4,K84,FALSE) * _xlfn.POISSON.DIST(3,L84,FALSE)</f>
        <v>6.1121198690750967E-3</v>
      </c>
      <c r="AH84" s="5">
        <f t="shared" ref="AH84:AH104" si="191">_xlfn.POISSON.DIST(0,K84,FALSE) * _xlfn.POISSON.DIST(4,L84,FALSE)</f>
        <v>1.553493337936181E-2</v>
      </c>
      <c r="AI84" s="5">
        <f t="shared" ref="AI84:AI104" si="192">_xlfn.POISSON.DIST(1,K84,FALSE) * _xlfn.POISSON.DIST(4,L84,FALSE)</f>
        <v>2.2005396339337353E-2</v>
      </c>
      <c r="AJ84" s="5">
        <f t="shared" ref="AJ84:AJ104" si="193">_xlfn.POISSON.DIST(2,K84,FALSE) * _xlfn.POISSON.DIST(4,L84,FALSE)</f>
        <v>1.5585437549884583E-2</v>
      </c>
      <c r="AK84" s="5">
        <f t="shared" ref="AK84:AK104" si="194">_xlfn.POISSON.DIST(3,K84,FALSE) * _xlfn.POISSON.DIST(4,L84,FALSE)</f>
        <v>7.3589786758238044E-3</v>
      </c>
      <c r="AL84" s="5">
        <f t="shared" ref="AL84:AL104" si="195">_xlfn.POISSON.DIST(5,K84,FALSE) * _xlfn.POISSON.DIST(5,L84,FALSE)</f>
        <v>2.5182719364225066E-4</v>
      </c>
      <c r="AM84" s="5">
        <f t="shared" ref="AM84:AM104" si="196">_xlfn.POISSON.DIST(5,K84,FALSE) * _xlfn.POISSON.DIST(0,L84,FALSE)</f>
        <v>2.0943847379520306E-3</v>
      </c>
      <c r="AN84" s="5">
        <f t="shared" ref="AN84:AN104" si="197">_xlfn.POISSON.DIST(5,K84,FALSE) * _xlfn.POISSON.DIST(1,L84,FALSE)</f>
        <v>3.5719218296283552E-3</v>
      </c>
      <c r="AO84" s="5">
        <f t="shared" ref="AO84:AO104" si="198">_xlfn.POISSON.DIST(5,K84,FALSE) * _xlfn.POISSON.DIST(2,L84,FALSE)</f>
        <v>3.04591255985074E-3</v>
      </c>
      <c r="AP84" s="5">
        <f t="shared" ref="AP84:AP104" si="199">_xlfn.POISSON.DIST(5,K84,FALSE) * _xlfn.POISSON.DIST(3,L84,FALSE)</f>
        <v>1.7315764014954724E-3</v>
      </c>
      <c r="AQ84" s="5">
        <f t="shared" ref="AQ84:AQ104" si="200">_xlfn.POISSON.DIST(5,K84,FALSE) * _xlfn.POISSON.DIST(4,L84,FALSE)</f>
        <v>7.3829027638672715E-4</v>
      </c>
      <c r="AR84" s="5">
        <f t="shared" ref="AR84:AR104" si="201">_xlfn.POISSON.DIST(0,K84,FALSE) * _xlfn.POISSON.DIST(5,L84,FALSE)</f>
        <v>5.2988896122137001E-3</v>
      </c>
      <c r="AS84" s="5">
        <f t="shared" ref="AS84:AS104" si="202">_xlfn.POISSON.DIST(1,K84,FALSE) * _xlfn.POISSON.DIST(5,L84,FALSE)</f>
        <v>7.5059328049690219E-3</v>
      </c>
      <c r="AT84" s="5">
        <f t="shared" ref="AT84:AT104" si="203">_xlfn.POISSON.DIST(2,K84,FALSE) * _xlfn.POISSON.DIST(5,L84,FALSE)</f>
        <v>5.3161163371710221E-3</v>
      </c>
      <c r="AU84" s="5">
        <f t="shared" ref="AU84:AU104" si="204">_xlfn.POISSON.DIST(3,K84,FALSE) * _xlfn.POISSON.DIST(5,L84,FALSE)</f>
        <v>2.5101115472840742E-3</v>
      </c>
      <c r="AV84" s="5">
        <f t="shared" ref="AV84:AV104" si="205">_xlfn.POISSON.DIST(4,K84,FALSE) * _xlfn.POISSON.DIST(5,L84,FALSE)</f>
        <v>8.8889984438740143E-4</v>
      </c>
      <c r="AW84" s="5">
        <f t="shared" ref="AW84:AW104" si="206">_xlfn.POISSON.DIST(6,K84,FALSE) * _xlfn.POISSON.DIST(6,L84,FALSE)</f>
        <v>1.6899171225765963E-5</v>
      </c>
      <c r="AX84" s="5">
        <f t="shared" ref="AX84:AX104" si="207">_xlfn.POISSON.DIST(6,K84,FALSE) * _xlfn.POISSON.DIST(0,L84,FALSE)</f>
        <v>4.944529974288068E-4</v>
      </c>
      <c r="AY84" s="5">
        <f t="shared" ref="AY84:AY104" si="208">_xlfn.POISSON.DIST(6,K84,FALSE) * _xlfn.POISSON.DIST(1,L84,FALSE)</f>
        <v>8.4327746628259654E-4</v>
      </c>
      <c r="AZ84" s="5">
        <f t="shared" ref="AZ84:AZ104" si="209">_xlfn.POISSON.DIST(6,K84,FALSE) * _xlfn.POISSON.DIST(2,L84,FALSE)</f>
        <v>7.1909452348136002E-4</v>
      </c>
      <c r="BA84" s="5">
        <f t="shared" ref="BA84:BA104" si="210">_xlfn.POISSON.DIST(6,K84,FALSE) * _xlfn.POISSON.DIST(3,L84,FALSE)</f>
        <v>4.0879936072950573E-4</v>
      </c>
      <c r="BB84" s="5">
        <f t="shared" ref="BB84:BB104" si="211">_xlfn.POISSON.DIST(6,K84,FALSE) * _xlfn.POISSON.DIST(4,L84,FALSE)</f>
        <v>1.7429932214313172E-4</v>
      </c>
      <c r="BC84" s="5">
        <f t="shared" ref="BC84:BC104" si="212">_xlfn.POISSON.DIST(6,K84,FALSE) * _xlfn.POISSON.DIST(5,L84,FALSE)</f>
        <v>5.9452644241598416E-5</v>
      </c>
      <c r="BD84" s="5">
        <f t="shared" ref="BD84:BD104" si="213">_xlfn.POISSON.DIST(0,K84,FALSE) * _xlfn.POISSON.DIST(6,L84,FALSE)</f>
        <v>1.5061877231118492E-3</v>
      </c>
      <c r="BE84" s="5">
        <f t="shared" ref="BE84:BE104" si="214">_xlfn.POISSON.DIST(1,K84,FALSE) * _xlfn.POISSON.DIST(6,L84,FALSE)</f>
        <v>2.1335307335500105E-3</v>
      </c>
      <c r="BF84" s="5">
        <f t="shared" ref="BF84:BF104" si="215">_xlfn.POISSON.DIST(2,K84,FALSE) * _xlfn.POISSON.DIST(6,L84,FALSE)</f>
        <v>1.5110843492994069E-3</v>
      </c>
      <c r="BG84" s="5">
        <f t="shared" ref="BG84:BG104" si="216">_xlfn.POISSON.DIST(3,K84,FALSE) * _xlfn.POISSON.DIST(6,L84,FALSE)</f>
        <v>7.1348895199594656E-4</v>
      </c>
      <c r="BH84" s="5">
        <f t="shared" ref="BH84:BH104" si="217">_xlfn.POISSON.DIST(4,K84,FALSE) * _xlfn.POISSON.DIST(6,L84,FALSE)</f>
        <v>2.5266614907514749E-4</v>
      </c>
      <c r="BI84" s="5">
        <f t="shared" ref="BI84:BI104" si="218">_xlfn.POISSON.DIST(5,K84,FALSE) * _xlfn.POISSON.DIST(6,L84,FALSE)</f>
        <v>7.1580850926843462E-5</v>
      </c>
      <c r="BJ84" s="8">
        <f t="shared" ref="BJ84:BJ104" si="219">SUM(N84,Q84,T84,W84,X84,Y84,AD84,AE84,AF84,AG84,AM84,AN84,AO84,AP84,AQ84,AX84,AY84,AZ84,BA84,BB84,BC84)</f>
        <v>0.31962757701396871</v>
      </c>
      <c r="BK84" s="8">
        <f t="shared" ref="BK84:BK104" si="220">SUM(M84,P84,S84,V84,AC84,AL84,AY84)</f>
        <v>0.23579438184313922</v>
      </c>
      <c r="BL84" s="8">
        <f t="shared" ref="BL84:BL104" si="221">SUM(O84,R84,U84,AA84,AB84,AH84,AI84,AJ84,AK84,AR84,AS84,AT84,AU84,AV84,BD84,BE84,BF84,BG84,BH84,BI84)</f>
        <v>0.40639535377044045</v>
      </c>
      <c r="BM84" s="8">
        <f t="shared" ref="BM84:BM104" si="222">SUM(S84:BI84)</f>
        <v>0.60100374158244152</v>
      </c>
      <c r="BN84" s="8">
        <f t="shared" ref="BN84:BN104" si="223">SUM(M84:R84)</f>
        <v>0.39642262322891031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1.6031128404669299</v>
      </c>
      <c r="F85">
        <f>VLOOKUP(B85,home!$B$2:$E$405,3,FALSE)</f>
        <v>1.68</v>
      </c>
      <c r="G85">
        <f>VLOOKUP(C85,away!$B$2:$E$405,4,FALSE)</f>
        <v>1.82</v>
      </c>
      <c r="H85">
        <f>VLOOKUP(A85,away!$A$2:$E$405,3,FALSE)</f>
        <v>1.3852140077821</v>
      </c>
      <c r="I85">
        <f>VLOOKUP(C85,away!$B$2:$E$405,3,FALSE)</f>
        <v>0.48</v>
      </c>
      <c r="J85">
        <f>VLOOKUP(B85,home!$B$2:$E$405,4,FALSE)</f>
        <v>1.06</v>
      </c>
      <c r="K85" s="3">
        <f t="shared" si="168"/>
        <v>4.9016778210116847</v>
      </c>
      <c r="L85" s="3">
        <f t="shared" si="169"/>
        <v>0.70479688715953248</v>
      </c>
      <c r="M85" s="5">
        <f t="shared" si="170"/>
        <v>3.6739984716823984E-3</v>
      </c>
      <c r="N85" s="5">
        <f t="shared" si="171"/>
        <v>1.8008756823076438E-2</v>
      </c>
      <c r="O85" s="5">
        <f t="shared" si="172"/>
        <v>2.5894226862706341E-3</v>
      </c>
      <c r="P85" s="5">
        <f t="shared" si="173"/>
        <v>1.2692515750517264E-2</v>
      </c>
      <c r="Q85" s="5">
        <f t="shared" si="174"/>
        <v>4.4136561951833311E-2</v>
      </c>
      <c r="R85" s="5">
        <f t="shared" si="175"/>
        <v>9.1250852441190878E-4</v>
      </c>
      <c r="S85" s="5">
        <f t="shared" si="176"/>
        <v>1.0962168147239179E-2</v>
      </c>
      <c r="T85" s="5">
        <f t="shared" si="177"/>
        <v>3.1107311473575976E-2</v>
      </c>
      <c r="U85" s="5">
        <f t="shared" si="178"/>
        <v>4.4728227955939523E-3</v>
      </c>
      <c r="V85" s="5">
        <f t="shared" si="179"/>
        <v>4.2078736390055672E-3</v>
      </c>
      <c r="W85" s="5">
        <f t="shared" si="180"/>
        <v>7.2114402271669861E-2</v>
      </c>
      <c r="X85" s="5">
        <f t="shared" si="181"/>
        <v>5.0826006240443228E-2</v>
      </c>
      <c r="Y85" s="5">
        <f t="shared" si="182"/>
        <v>1.7911005492507681E-2</v>
      </c>
      <c r="Z85" s="5">
        <f t="shared" si="183"/>
        <v>2.1437772250401717E-4</v>
      </c>
      <c r="AA85" s="5">
        <f t="shared" si="184"/>
        <v>1.0508105277169384E-3</v>
      </c>
      <c r="AB85" s="5">
        <f t="shared" si="185"/>
        <v>2.5753673288978506E-3</v>
      </c>
      <c r="AC85" s="5">
        <f t="shared" si="186"/>
        <v>9.0855546843096071E-4</v>
      </c>
      <c r="AD85" s="5">
        <f t="shared" si="187"/>
        <v>8.8370391547639704E-2</v>
      </c>
      <c r="AE85" s="5">
        <f t="shared" si="188"/>
        <v>6.2283176879845518E-2</v>
      </c>
      <c r="AF85" s="5">
        <f t="shared" si="189"/>
        <v>2.1948494593660842E-2</v>
      </c>
      <c r="AG85" s="5">
        <f t="shared" si="190"/>
        <v>5.1564102224833297E-3</v>
      </c>
      <c r="AH85" s="5">
        <f t="shared" si="191"/>
        <v>3.7773187874295337E-5</v>
      </c>
      <c r="AI85" s="5">
        <f t="shared" si="192"/>
        <v>1.8515199723234097E-4</v>
      </c>
      <c r="AJ85" s="5">
        <f t="shared" si="193"/>
        <v>4.5377771917489123E-4</v>
      </c>
      <c r="AK85" s="5">
        <f t="shared" si="194"/>
        <v>7.4142406058294444E-4</v>
      </c>
      <c r="AL85" s="5">
        <f t="shared" si="195"/>
        <v>1.2555100043901645E-4</v>
      </c>
      <c r="AM85" s="5">
        <f t="shared" si="196"/>
        <v>8.6632637656636785E-2</v>
      </c>
      <c r="AN85" s="5">
        <f t="shared" si="197"/>
        <v>6.1058413346817296E-2</v>
      </c>
      <c r="AO85" s="5">
        <f t="shared" si="198"/>
        <v>2.1516889830868441E-2</v>
      </c>
      <c r="AP85" s="5">
        <f t="shared" si="199"/>
        <v>5.0550123247168916E-3</v>
      </c>
      <c r="AQ85" s="5">
        <f t="shared" si="200"/>
        <v>8.9068923775338421E-4</v>
      </c>
      <c r="AR85" s="5">
        <f t="shared" si="201"/>
        <v>5.3244850463791131E-6</v>
      </c>
      <c r="AS85" s="5">
        <f t="shared" si="202"/>
        <v>2.6098910260144868E-5</v>
      </c>
      <c r="AT85" s="5">
        <f t="shared" si="203"/>
        <v>6.3964224787363188E-5</v>
      </c>
      <c r="AU85" s="5">
        <f t="shared" si="204"/>
        <v>1.0451067399280802E-4</v>
      </c>
      <c r="AV85" s="5">
        <f t="shared" si="205"/>
        <v>1.2806941319238246E-4</v>
      </c>
      <c r="AW85" s="5">
        <f t="shared" si="206"/>
        <v>1.2048317860166338E-5</v>
      </c>
      <c r="AX85" s="5">
        <f t="shared" si="207"/>
        <v>7.077421309621304E-2</v>
      </c>
      <c r="AY85" s="5">
        <f t="shared" si="208"/>
        <v>4.9881445081376367E-2</v>
      </c>
      <c r="AZ85" s="5">
        <f t="shared" si="209"/>
        <v>1.7578143610186617E-2</v>
      </c>
      <c r="BA85" s="5">
        <f t="shared" si="210"/>
        <v>4.1296736328342515E-3</v>
      </c>
      <c r="BB85" s="5">
        <f t="shared" si="211"/>
        <v>7.2764528035159455E-4</v>
      </c>
      <c r="BC85" s="5">
        <f t="shared" si="212"/>
        <v>1.0256842570962589E-4</v>
      </c>
      <c r="BD85" s="5">
        <f t="shared" si="213"/>
        <v>6.2544674773591243E-7</v>
      </c>
      <c r="BE85" s="5">
        <f t="shared" si="214"/>
        <v>3.0657384516010122E-6</v>
      </c>
      <c r="BF85" s="5">
        <f t="shared" si="215"/>
        <v>7.5136310866176918E-6</v>
      </c>
      <c r="BG85" s="5">
        <f t="shared" si="216"/>
        <v>1.227646628417929E-5</v>
      </c>
      <c r="BH85" s="5">
        <f t="shared" si="217"/>
        <v>1.5043820626389841E-5</v>
      </c>
      <c r="BI85" s="5">
        <f t="shared" si="218"/>
        <v>1.4747992381530636E-5</v>
      </c>
      <c r="BJ85" s="8">
        <f t="shared" si="219"/>
        <v>0.73020984902020014</v>
      </c>
      <c r="BK85" s="8">
        <f t="shared" si="220"/>
        <v>8.2452107558690757E-2</v>
      </c>
      <c r="BL85" s="8">
        <f t="shared" si="221"/>
        <v>1.3400299630612889E-2</v>
      </c>
      <c r="BM85" s="8">
        <f t="shared" si="222"/>
        <v>0.69439347296069975</v>
      </c>
      <c r="BN85" s="8">
        <f t="shared" si="223"/>
        <v>8.2013764207791953E-2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1.6031128404669299</v>
      </c>
      <c r="F86">
        <f>VLOOKUP(B86,home!$B$2:$E$405,3,FALSE)</f>
        <v>0.57999999999999996</v>
      </c>
      <c r="G86">
        <f>VLOOKUP(C86,away!$B$2:$E$405,4,FALSE)</f>
        <v>0.72</v>
      </c>
      <c r="H86">
        <f>VLOOKUP(A86,away!$A$2:$E$405,3,FALSE)</f>
        <v>1.3852140077821</v>
      </c>
      <c r="I86">
        <f>VLOOKUP(C86,away!$B$2:$E$405,3,FALSE)</f>
        <v>0.77</v>
      </c>
      <c r="J86">
        <f>VLOOKUP(B86,home!$B$2:$E$405,4,FALSE)</f>
        <v>1.33</v>
      </c>
      <c r="K86" s="3">
        <f t="shared" si="168"/>
        <v>0.66945992217898986</v>
      </c>
      <c r="L86" s="3">
        <f t="shared" si="169"/>
        <v>1.4185976653696488</v>
      </c>
      <c r="M86" s="5">
        <f t="shared" si="170"/>
        <v>0.12392762073497716</v>
      </c>
      <c r="N86" s="5">
        <f t="shared" si="171"/>
        <v>8.2964575333065171E-2</v>
      </c>
      <c r="O86" s="5">
        <f t="shared" si="172"/>
        <v>0.17580343344945387</v>
      </c>
      <c r="P86" s="5">
        <f t="shared" si="173"/>
        <v>0.1176933528758706</v>
      </c>
      <c r="Q86" s="5">
        <f t="shared" si="174"/>
        <v>2.7770729073043378E-2</v>
      </c>
      <c r="R86" s="5">
        <f t="shared" si="175"/>
        <v>0.12469717012768188</v>
      </c>
      <c r="S86" s="5">
        <f t="shared" si="176"/>
        <v>2.7943176083373947E-2</v>
      </c>
      <c r="T86" s="5">
        <f t="shared" si="177"/>
        <v>3.9395491428632363E-2</v>
      </c>
      <c r="U86" s="5">
        <f t="shared" si="178"/>
        <v>8.3479757809618166E-2</v>
      </c>
      <c r="V86" s="5">
        <f t="shared" si="179"/>
        <v>2.9486082850875921E-3</v>
      </c>
      <c r="W86" s="5">
        <f t="shared" si="180"/>
        <v>6.1971300413644773E-3</v>
      </c>
      <c r="X86" s="5">
        <f t="shared" si="181"/>
        <v>8.7912342086717624E-3</v>
      </c>
      <c r="Y86" s="5">
        <f t="shared" si="182"/>
        <v>6.2356121620697784E-3</v>
      </c>
      <c r="Z86" s="5">
        <f t="shared" si="183"/>
        <v>5.8965038140443807E-2</v>
      </c>
      <c r="AA86" s="5">
        <f t="shared" si="184"/>
        <v>3.9474729844782674E-2</v>
      </c>
      <c r="AB86" s="5">
        <f t="shared" si="185"/>
        <v>1.321337478496243E-2</v>
      </c>
      <c r="AC86" s="5">
        <f t="shared" si="186"/>
        <v>1.7501727688478086E-4</v>
      </c>
      <c r="AD86" s="5">
        <f t="shared" si="187"/>
        <v>1.0371825488062357E-3</v>
      </c>
      <c r="AE86" s="5">
        <f t="shared" si="188"/>
        <v>1.4713447422986677E-3</v>
      </c>
      <c r="AF86" s="5">
        <f t="shared" si="189"/>
        <v>1.0436231081893991E-3</v>
      </c>
      <c r="AG86" s="5">
        <f t="shared" si="190"/>
        <v>4.9349376826776593E-4</v>
      </c>
      <c r="AH86" s="5">
        <f t="shared" si="191"/>
        <v>2.0911916361116476E-2</v>
      </c>
      <c r="AI86" s="5">
        <f t="shared" si="192"/>
        <v>1.3999689899726579E-2</v>
      </c>
      <c r="AJ86" s="5">
        <f t="shared" si="193"/>
        <v>4.6861156554004729E-3</v>
      </c>
      <c r="AK86" s="5">
        <f t="shared" si="194"/>
        <v>1.0457222073287156E-3</v>
      </c>
      <c r="AL86" s="5">
        <f t="shared" si="195"/>
        <v>6.648516288979573E-6</v>
      </c>
      <c r="AM86" s="5">
        <f t="shared" si="196"/>
        <v>1.3887042968184583E-4</v>
      </c>
      <c r="AN86" s="5">
        <f t="shared" si="197"/>
        <v>1.9700126733554647E-4</v>
      </c>
      <c r="AO86" s="5">
        <f t="shared" si="198"/>
        <v>1.3973276895853416E-4</v>
      </c>
      <c r="AP86" s="5">
        <f t="shared" si="199"/>
        <v>6.6074859940071034E-5</v>
      </c>
      <c r="AQ86" s="5">
        <f t="shared" si="200"/>
        <v>2.3433410512652829E-5</v>
      </c>
      <c r="AR86" s="5">
        <f t="shared" si="201"/>
        <v>5.9331191456570339E-3</v>
      </c>
      <c r="AS86" s="5">
        <f t="shared" si="202"/>
        <v>3.9719854815302323E-3</v>
      </c>
      <c r="AT86" s="5">
        <f t="shared" si="203"/>
        <v>1.3295425456806534E-3</v>
      </c>
      <c r="AU86" s="5">
        <f t="shared" si="204"/>
        <v>2.9669181638834215E-4</v>
      </c>
      <c r="AV86" s="5">
        <f t="shared" si="205"/>
        <v>4.9655820077620664E-5</v>
      </c>
      <c r="AW86" s="5">
        <f t="shared" si="206"/>
        <v>1.7539049743963391E-7</v>
      </c>
      <c r="AX86" s="5">
        <f t="shared" si="207"/>
        <v>1.5494697841295225E-5</v>
      </c>
      <c r="AY86" s="5">
        <f t="shared" si="208"/>
        <v>2.198074218326954E-5</v>
      </c>
      <c r="AZ86" s="5">
        <f t="shared" si="209"/>
        <v>1.5590914772139167E-5</v>
      </c>
      <c r="BA86" s="5">
        <f t="shared" si="210"/>
        <v>7.3724117655779307E-6</v>
      </c>
      <c r="BB86" s="5">
        <f t="shared" si="211"/>
        <v>2.6146215296981466E-6</v>
      </c>
      <c r="BC86" s="5">
        <f t="shared" si="212"/>
        <v>7.4181919957100144E-7</v>
      </c>
      <c r="BD86" s="5">
        <f t="shared" si="213"/>
        <v>1.4027848280648379E-3</v>
      </c>
      <c r="BE86" s="5">
        <f t="shared" si="214"/>
        <v>9.3910822183015388E-4</v>
      </c>
      <c r="BF86" s="5">
        <f t="shared" si="215"/>
        <v>3.1434765855203217E-4</v>
      </c>
      <c r="BG86" s="5">
        <f t="shared" si="216"/>
        <v>7.0147719677130381E-5</v>
      </c>
      <c r="BH86" s="5">
        <f t="shared" si="217"/>
        <v>1.1740271739021324E-5</v>
      </c>
      <c r="BI86" s="5">
        <f t="shared" si="218"/>
        <v>1.5719282809530826E-6</v>
      </c>
      <c r="BJ86" s="8">
        <f t="shared" si="219"/>
        <v>0.17602932435812918</v>
      </c>
      <c r="BK86" s="8">
        <f t="shared" si="220"/>
        <v>0.27271640451466633</v>
      </c>
      <c r="BL86" s="8">
        <f t="shared" si="221"/>
        <v>0.49163260557754918</v>
      </c>
      <c r="BM86" s="8">
        <f t="shared" si="222"/>
        <v>0.34646468564501059</v>
      </c>
      <c r="BN86" s="8">
        <f t="shared" si="223"/>
        <v>0.65285688159409205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1.6031128404669299</v>
      </c>
      <c r="F87">
        <f>VLOOKUP(B87,home!$B$2:$E$405,3,FALSE)</f>
        <v>0.67</v>
      </c>
      <c r="G87">
        <f>VLOOKUP(C87,away!$B$2:$E$405,4,FALSE)</f>
        <v>0.94</v>
      </c>
      <c r="H87">
        <f>VLOOKUP(A87,away!$A$2:$E$405,3,FALSE)</f>
        <v>1.3852140077821</v>
      </c>
      <c r="I87">
        <f>VLOOKUP(C87,away!$B$2:$E$405,3,FALSE)</f>
        <v>0.53</v>
      </c>
      <c r="J87">
        <f>VLOOKUP(B87,home!$B$2:$E$405,4,FALSE)</f>
        <v>1.17</v>
      </c>
      <c r="K87" s="3">
        <f t="shared" si="168"/>
        <v>1.0096404669260726</v>
      </c>
      <c r="L87" s="3">
        <f t="shared" si="169"/>
        <v>0.85897120622568024</v>
      </c>
      <c r="M87" s="5">
        <f t="shared" si="170"/>
        <v>0.1543377844344776</v>
      </c>
      <c r="N87" s="5">
        <f t="shared" si="171"/>
        <v>0.15582567274076148</v>
      </c>
      <c r="O87" s="5">
        <f t="shared" si="172"/>
        <v>0.13257171286188224</v>
      </c>
      <c r="P87" s="5">
        <f t="shared" si="173"/>
        <v>0.13384976607505999</v>
      </c>
      <c r="Q87" s="5">
        <f t="shared" si="174"/>
        <v>7.866395249252589E-2</v>
      </c>
      <c r="R87" s="5">
        <f t="shared" si="175"/>
        <v>5.6937642054187748E-2</v>
      </c>
      <c r="S87" s="5">
        <f t="shared" si="176"/>
        <v>2.9020372334608403E-2</v>
      </c>
      <c r="T87" s="5">
        <f t="shared" si="177"/>
        <v>6.7570070158984571E-2</v>
      </c>
      <c r="U87" s="5">
        <f t="shared" si="178"/>
        <v>5.7486547509259689E-2</v>
      </c>
      <c r="V87" s="5">
        <f t="shared" si="179"/>
        <v>2.7964420613249452E-3</v>
      </c>
      <c r="W87" s="5">
        <f t="shared" si="180"/>
        <v>2.6474103241601418E-2</v>
      </c>
      <c r="X87" s="5">
        <f t="shared" si="181"/>
        <v>2.2740492395181562E-2</v>
      </c>
      <c r="Y87" s="5">
        <f t="shared" si="182"/>
        <v>9.7667140914275054E-3</v>
      </c>
      <c r="Z87" s="5">
        <f t="shared" si="183"/>
        <v>1.630259835831056E-2</v>
      </c>
      <c r="AA87" s="5">
        <f t="shared" si="184"/>
        <v>1.6459763018592897E-2</v>
      </c>
      <c r="AB87" s="5">
        <f t="shared" si="185"/>
        <v>8.3092214097923167E-3</v>
      </c>
      <c r="AC87" s="5">
        <f t="shared" si="186"/>
        <v>1.5157626384326375E-4</v>
      </c>
      <c r="AD87" s="5">
        <f t="shared" si="187"/>
        <v>6.6823314895748743E-3</v>
      </c>
      <c r="AE87" s="5">
        <f t="shared" si="188"/>
        <v>5.7399303399999768E-3</v>
      </c>
      <c r="AF87" s="5">
        <f t="shared" si="189"/>
        <v>2.4652174439005786E-3</v>
      </c>
      <c r="AG87" s="5">
        <f t="shared" si="190"/>
        <v>7.0585026713195637E-4</v>
      </c>
      <c r="AH87" s="5">
        <f t="shared" si="191"/>
        <v>3.5008656441127034E-3</v>
      </c>
      <c r="AI87" s="5">
        <f t="shared" si="192"/>
        <v>3.5346156235673953E-3</v>
      </c>
      <c r="AJ87" s="5">
        <f t="shared" si="193"/>
        <v>1.7843454842913879E-3</v>
      </c>
      <c r="AK87" s="5">
        <f t="shared" si="194"/>
        <v>6.0051580263912881E-4</v>
      </c>
      <c r="AL87" s="5">
        <f t="shared" si="195"/>
        <v>5.2581932628599267E-6</v>
      </c>
      <c r="AM87" s="5">
        <f t="shared" si="196"/>
        <v>1.3493504570578354E-3</v>
      </c>
      <c r="AN87" s="5">
        <f t="shared" si="197"/>
        <v>1.1590531897201419E-3</v>
      </c>
      <c r="AO87" s="5">
        <f t="shared" si="198"/>
        <v>4.9779665822681605E-4</v>
      </c>
      <c r="AP87" s="5">
        <f t="shared" si="199"/>
        <v>1.4253099865740035E-4</v>
      </c>
      <c r="AQ87" s="5">
        <f t="shared" si="200"/>
        <v>3.0607505960324487E-5</v>
      </c>
      <c r="AR87" s="5">
        <f t="shared" si="201"/>
        <v>6.0142855703150652E-4</v>
      </c>
      <c r="AS87" s="5">
        <f t="shared" si="202"/>
        <v>6.0722660914396421E-4</v>
      </c>
      <c r="AT87" s="5">
        <f t="shared" si="203"/>
        <v>3.0654027859302392E-4</v>
      </c>
      <c r="AU87" s="5">
        <f t="shared" si="204"/>
        <v>1.0316515667010303E-4</v>
      </c>
      <c r="AV87" s="5">
        <f t="shared" si="205"/>
        <v>2.6039929237726055E-5</v>
      </c>
      <c r="AW87" s="5">
        <f t="shared" si="206"/>
        <v>1.2667164153939297E-7</v>
      </c>
      <c r="AX87" s="5">
        <f t="shared" si="207"/>
        <v>2.2705980425179696E-4</v>
      </c>
      <c r="AY87" s="5">
        <f t="shared" si="208"/>
        <v>1.9503783394353286E-4</v>
      </c>
      <c r="AZ87" s="5">
        <f t="shared" si="209"/>
        <v>8.3765941741060156E-5</v>
      </c>
      <c r="BA87" s="5">
        <f t="shared" si="210"/>
        <v>2.3984177339316174E-5</v>
      </c>
      <c r="BB87" s="5">
        <f t="shared" si="211"/>
        <v>5.1504294348707589E-6</v>
      </c>
      <c r="BC87" s="5">
        <f t="shared" si="212"/>
        <v>8.8481411685023722E-7</v>
      </c>
      <c r="BD87" s="5">
        <f t="shared" si="213"/>
        <v>8.6101635515320539E-5</v>
      </c>
      <c r="BE87" s="5">
        <f t="shared" si="214"/>
        <v>8.693169548478673E-5</v>
      </c>
      <c r="BF87" s="5">
        <f t="shared" si="215"/>
        <v>4.3884878809967616E-5</v>
      </c>
      <c r="BG87" s="5">
        <f t="shared" si="216"/>
        <v>1.4769316510896607E-5</v>
      </c>
      <c r="BH87" s="5">
        <f t="shared" si="217"/>
        <v>3.7279249045601497E-6</v>
      </c>
      <c r="BI87" s="5">
        <f t="shared" si="218"/>
        <v>7.5277276826108903E-7</v>
      </c>
      <c r="BJ87" s="8">
        <f t="shared" si="219"/>
        <v>0.3803495564715399</v>
      </c>
      <c r="BK87" s="8">
        <f t="shared" si="220"/>
        <v>0.32035623719652062</v>
      </c>
      <c r="BL87" s="8">
        <f t="shared" si="221"/>
        <v>0.28306579816299565</v>
      </c>
      <c r="BM87" s="8">
        <f t="shared" si="222"/>
        <v>0.28769274836816972</v>
      </c>
      <c r="BN87" s="8">
        <f t="shared" si="223"/>
        <v>0.71218653065889492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1.6031128404669299</v>
      </c>
      <c r="F88">
        <f>VLOOKUP(B88,home!$B$2:$E$405,3,FALSE)</f>
        <v>0.8</v>
      </c>
      <c r="G88">
        <f>VLOOKUP(C88,away!$B$2:$E$405,4,FALSE)</f>
        <v>1.04</v>
      </c>
      <c r="H88">
        <f>VLOOKUP(A88,away!$A$2:$E$405,3,FALSE)</f>
        <v>1.3852140077821</v>
      </c>
      <c r="I88">
        <f>VLOOKUP(C88,away!$B$2:$E$405,3,FALSE)</f>
        <v>0.94</v>
      </c>
      <c r="J88">
        <f>VLOOKUP(B88,home!$B$2:$E$405,4,FALSE)</f>
        <v>0.83</v>
      </c>
      <c r="K88" s="3">
        <f t="shared" si="168"/>
        <v>1.3337898832684858</v>
      </c>
      <c r="L88" s="3">
        <f t="shared" si="169"/>
        <v>1.0807439688715943</v>
      </c>
      <c r="M88" s="5">
        <f t="shared" si="170"/>
        <v>8.9409007026532719E-2</v>
      </c>
      <c r="N88" s="5">
        <f t="shared" si="171"/>
        <v>0.1192528290450703</v>
      </c>
      <c r="O88" s="5">
        <f t="shared" si="172"/>
        <v>9.6628245106723243E-2</v>
      </c>
      <c r="P88" s="5">
        <f t="shared" si="173"/>
        <v>0.12888177576133503</v>
      </c>
      <c r="Q88" s="5">
        <f t="shared" si="174"/>
        <v>7.9529108465730511E-2</v>
      </c>
      <c r="R88" s="5">
        <f t="shared" si="175"/>
        <v>5.2215196560868635E-2</v>
      </c>
      <c r="S88" s="5">
        <f t="shared" si="176"/>
        <v>4.6445298622055389E-2</v>
      </c>
      <c r="T88" s="5">
        <f t="shared" si="177"/>
        <v>8.5950604324073115E-2</v>
      </c>
      <c r="U88" s="5">
        <f t="shared" si="178"/>
        <v>6.9644100925762009E-2</v>
      </c>
      <c r="V88" s="5">
        <f t="shared" si="179"/>
        <v>7.4389131739758781E-3</v>
      </c>
      <c r="W88" s="5">
        <f t="shared" si="180"/>
        <v>3.5358373432317812E-2</v>
      </c>
      <c r="X88" s="5">
        <f t="shared" si="181"/>
        <v>3.8213348836087097E-2</v>
      </c>
      <c r="Y88" s="5">
        <f t="shared" si="182"/>
        <v>2.0649423142493739E-2</v>
      </c>
      <c r="Z88" s="5">
        <f t="shared" si="183"/>
        <v>1.8810419588867866E-2</v>
      </c>
      <c r="AA88" s="5">
        <f t="shared" si="184"/>
        <v>2.5089147347667307E-2</v>
      </c>
      <c r="AB88" s="5">
        <f t="shared" si="185"/>
        <v>1.6731825456075513E-2</v>
      </c>
      <c r="AC88" s="5">
        <f t="shared" si="186"/>
        <v>6.7019278278074355E-4</v>
      </c>
      <c r="AD88" s="5">
        <f t="shared" si="187"/>
        <v>1.1790160193213682E-2</v>
      </c>
      <c r="AE88" s="5">
        <f t="shared" si="188"/>
        <v>1.274214452084564E-2</v>
      </c>
      <c r="AF88" s="5">
        <f t="shared" si="189"/>
        <v>6.8854979206970758E-3</v>
      </c>
      <c r="AG88" s="5">
        <f t="shared" si="190"/>
        <v>2.4804867834904228E-3</v>
      </c>
      <c r="AH88" s="5">
        <f t="shared" si="191"/>
        <v>5.0823118806532595E-3</v>
      </c>
      <c r="AI88" s="5">
        <f t="shared" si="192"/>
        <v>6.7787361700305492E-3</v>
      </c>
      <c r="AJ88" s="5">
        <f t="shared" si="193"/>
        <v>4.5207048624664545E-3</v>
      </c>
      <c r="AK88" s="5">
        <f t="shared" si="194"/>
        <v>2.0098901369334696E-3</v>
      </c>
      <c r="AL88" s="5">
        <f t="shared" si="195"/>
        <v>3.8642923714198237E-5</v>
      </c>
      <c r="AM88" s="5">
        <f t="shared" si="196"/>
        <v>3.1451192775646458E-3</v>
      </c>
      <c r="AN88" s="5">
        <f t="shared" si="197"/>
        <v>3.3990686906097767E-3</v>
      </c>
      <c r="AO88" s="5">
        <f t="shared" si="198"/>
        <v>1.8367614935783912E-3</v>
      </c>
      <c r="AP88" s="5">
        <f t="shared" si="199"/>
        <v>6.6168963548014271E-4</v>
      </c>
      <c r="AQ88" s="5">
        <f t="shared" si="200"/>
        <v>1.7877927070250198E-4</v>
      </c>
      <c r="AR88" s="5">
        <f t="shared" si="201"/>
        <v>1.0985355825880924E-3</v>
      </c>
      <c r="AS88" s="5">
        <f t="shared" si="202"/>
        <v>1.4652156464664498E-3</v>
      </c>
      <c r="AT88" s="5">
        <f t="shared" si="203"/>
        <v>9.771449030318226E-4</v>
      </c>
      <c r="AU88" s="5">
        <f t="shared" si="204"/>
        <v>4.3443532871707016E-4</v>
      </c>
      <c r="AV88" s="5">
        <f t="shared" si="205"/>
        <v>1.4486136159431187E-4</v>
      </c>
      <c r="AW88" s="5">
        <f t="shared" si="206"/>
        <v>1.5473113685719083E-6</v>
      </c>
      <c r="AX88" s="5">
        <f t="shared" si="207"/>
        <v>6.9915471234806878E-4</v>
      </c>
      <c r="AY88" s="5">
        <f t="shared" si="208"/>
        <v>7.5560723867832975E-4</v>
      </c>
      <c r="AZ88" s="5">
        <f t="shared" si="209"/>
        <v>4.0830898301866194E-4</v>
      </c>
      <c r="BA88" s="5">
        <f t="shared" si="210"/>
        <v>1.4709249027783773E-4</v>
      </c>
      <c r="BB88" s="5">
        <f t="shared" si="211"/>
        <v>3.9742330433519183E-5</v>
      </c>
      <c r="BC88" s="5">
        <f t="shared" si="212"/>
        <v>8.5902567849855776E-6</v>
      </c>
      <c r="BD88" s="5">
        <f t="shared" si="213"/>
        <v>1.9787261757882058E-4</v>
      </c>
      <c r="BE88" s="5">
        <f t="shared" si="214"/>
        <v>2.6392049550248481E-4</v>
      </c>
      <c r="BF88" s="5">
        <f t="shared" si="215"/>
        <v>1.760072434442101E-4</v>
      </c>
      <c r="BG88" s="5">
        <f t="shared" si="216"/>
        <v>7.8252226895953641E-5</v>
      </c>
      <c r="BH88" s="5">
        <f t="shared" si="217"/>
        <v>2.6093007144263282E-5</v>
      </c>
      <c r="BI88" s="5">
        <f t="shared" si="218"/>
        <v>6.9605177906141387E-6</v>
      </c>
      <c r="BJ88" s="8">
        <f t="shared" si="219"/>
        <v>0.4241318910434963</v>
      </c>
      <c r="BK88" s="8">
        <f t="shared" si="220"/>
        <v>0.27363943752907227</v>
      </c>
      <c r="BL88" s="8">
        <f t="shared" si="221"/>
        <v>0.28356945737793454</v>
      </c>
      <c r="BM88" s="8">
        <f t="shared" si="222"/>
        <v>0.43348098364580079</v>
      </c>
      <c r="BN88" s="8">
        <f t="shared" si="223"/>
        <v>0.56591616196626038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1.6031128404669299</v>
      </c>
      <c r="F89">
        <f>VLOOKUP(B89,home!$B$2:$E$405,3,FALSE)</f>
        <v>0.91</v>
      </c>
      <c r="G89">
        <f>VLOOKUP(C89,away!$B$2:$E$405,4,FALSE)</f>
        <v>0.86</v>
      </c>
      <c r="H89">
        <f>VLOOKUP(A89,away!$A$2:$E$405,3,FALSE)</f>
        <v>1.3852140077821</v>
      </c>
      <c r="I89">
        <f>VLOOKUP(C89,away!$B$2:$E$405,3,FALSE)</f>
        <v>0.72</v>
      </c>
      <c r="J89">
        <f>VLOOKUP(B89,home!$B$2:$E$405,4,FALSE)</f>
        <v>1.1100000000000001</v>
      </c>
      <c r="K89" s="3">
        <f t="shared" si="168"/>
        <v>1.2545961089494193</v>
      </c>
      <c r="L89" s="3">
        <f t="shared" si="169"/>
        <v>1.1070630350194544</v>
      </c>
      <c r="M89" s="5">
        <f t="shared" si="170"/>
        <v>9.4263696338649131E-2</v>
      </c>
      <c r="N89" s="5">
        <f t="shared" si="171"/>
        <v>0.11826286664165883</v>
      </c>
      <c r="O89" s="5">
        <f t="shared" si="172"/>
        <v>0.10435585376081712</v>
      </c>
      <c r="P89" s="5">
        <f t="shared" si="173"/>
        <v>0.13092444807441578</v>
      </c>
      <c r="Q89" s="5">
        <f t="shared" si="174"/>
        <v>7.4186066160914638E-2</v>
      </c>
      <c r="R89" s="5">
        <f t="shared" si="175"/>
        <v>5.7764254093248292E-2</v>
      </c>
      <c r="S89" s="5">
        <f t="shared" si="176"/>
        <v>4.5460797129176243E-2</v>
      </c>
      <c r="T89" s="5">
        <f t="shared" si="177"/>
        <v>8.2128651560256186E-2</v>
      </c>
      <c r="U89" s="5">
        <f t="shared" si="178"/>
        <v>7.2470808421754879E-2</v>
      </c>
      <c r="V89" s="5">
        <f t="shared" si="179"/>
        <v>7.0156969866245677E-3</v>
      </c>
      <c r="W89" s="5">
        <f t="shared" si="180"/>
        <v>3.10245166479159E-2</v>
      </c>
      <c r="X89" s="5">
        <f t="shared" si="181"/>
        <v>3.4346095560253358E-2</v>
      </c>
      <c r="Y89" s="5">
        <f t="shared" si="182"/>
        <v>1.9011646396001152E-2</v>
      </c>
      <c r="Z89" s="5">
        <f t="shared" si="183"/>
        <v>2.131622348403546E-2</v>
      </c>
      <c r="AA89" s="5">
        <f t="shared" si="184"/>
        <v>2.6743251040567122E-2</v>
      </c>
      <c r="AB89" s="5">
        <f t="shared" si="185"/>
        <v>1.6775989348076514E-2</v>
      </c>
      <c r="AC89" s="5">
        <f t="shared" si="186"/>
        <v>6.0901379024227726E-4</v>
      </c>
      <c r="AD89" s="5">
        <f t="shared" si="187"/>
        <v>9.730809467127944E-3</v>
      </c>
      <c r="AE89" s="5">
        <f t="shared" si="188"/>
        <v>1.0772619461874699E-2</v>
      </c>
      <c r="AF89" s="5">
        <f t="shared" si="189"/>
        <v>5.9629843982863242E-3</v>
      </c>
      <c r="AG89" s="5">
        <f t="shared" si="190"/>
        <v>2.2004665352468372E-3</v>
      </c>
      <c r="AH89" s="5">
        <f t="shared" si="191"/>
        <v>5.8996007663473212E-3</v>
      </c>
      <c r="AI89" s="5">
        <f t="shared" si="192"/>
        <v>7.4016161658143611E-3</v>
      </c>
      <c r="AJ89" s="5">
        <f t="shared" si="193"/>
        <v>4.6430194207839094E-3</v>
      </c>
      <c r="AK89" s="5">
        <f t="shared" si="194"/>
        <v>1.9417046996973602E-3</v>
      </c>
      <c r="AL89" s="5">
        <f t="shared" si="195"/>
        <v>3.3834783677790435E-5</v>
      </c>
      <c r="AM89" s="5">
        <f t="shared" si="196"/>
        <v>2.4416471388773744E-3</v>
      </c>
      <c r="AN89" s="5">
        <f t="shared" si="197"/>
        <v>2.7030572920121528E-3</v>
      </c>
      <c r="AO89" s="5">
        <f t="shared" si="198"/>
        <v>1.4962274047632211E-3</v>
      </c>
      <c r="AP89" s="5">
        <f t="shared" si="199"/>
        <v>5.5213935059881766E-4</v>
      </c>
      <c r="AQ89" s="5">
        <f t="shared" si="200"/>
        <v>1.5281326630689954E-4</v>
      </c>
      <c r="AR89" s="5">
        <f t="shared" si="201"/>
        <v>1.3062459859591118E-3</v>
      </c>
      <c r="AS89" s="5">
        <f t="shared" si="202"/>
        <v>1.6388111313150994E-3</v>
      </c>
      <c r="AT89" s="5">
        <f t="shared" si="203"/>
        <v>1.0280230343254601E-3</v>
      </c>
      <c r="AU89" s="5">
        <f t="shared" si="204"/>
        <v>4.2991789959169918E-4</v>
      </c>
      <c r="AV89" s="5">
        <f t="shared" si="205"/>
        <v>1.3484333099886324E-4</v>
      </c>
      <c r="AW89" s="5">
        <f t="shared" si="206"/>
        <v>1.305380706462715E-6</v>
      </c>
      <c r="AX89" s="5">
        <f t="shared" si="207"/>
        <v>5.105468333105066E-4</v>
      </c>
      <c r="AY89" s="5">
        <f t="shared" si="208"/>
        <v>5.6520752680430078E-4</v>
      </c>
      <c r="AZ89" s="5">
        <f t="shared" si="209"/>
        <v>3.1286018001990451E-4</v>
      </c>
      <c r="BA89" s="5">
        <f t="shared" si="210"/>
        <v>1.1545198014318943E-4</v>
      </c>
      <c r="BB89" s="5">
        <f t="shared" si="211"/>
        <v>3.1953154884081299E-5</v>
      </c>
      <c r="BC89" s="5">
        <f t="shared" si="212"/>
        <v>7.0748313248835427E-6</v>
      </c>
      <c r="BD89" s="5">
        <f t="shared" si="213"/>
        <v>2.4101610761631252E-4</v>
      </c>
      <c r="BE89" s="5">
        <f t="shared" si="214"/>
        <v>3.023778708095602E-4</v>
      </c>
      <c r="BF89" s="5">
        <f t="shared" si="215"/>
        <v>1.8968105007504226E-4</v>
      </c>
      <c r="BG89" s="5">
        <f t="shared" si="216"/>
        <v>7.9324369121862661E-5</v>
      </c>
      <c r="BH89" s="5">
        <f t="shared" si="217"/>
        <v>2.4880011211289095E-5</v>
      </c>
      <c r="BI89" s="5">
        <f t="shared" si="218"/>
        <v>6.2428730512602354E-6</v>
      </c>
      <c r="BJ89" s="8">
        <f t="shared" si="219"/>
        <v>0.39651570178858125</v>
      </c>
      <c r="BK89" s="8">
        <f t="shared" si="220"/>
        <v>0.27887269462959002</v>
      </c>
      <c r="BL89" s="8">
        <f t="shared" si="221"/>
        <v>0.30337746138118249</v>
      </c>
      <c r="BM89" s="8">
        <f t="shared" si="222"/>
        <v>0.41976099406758766</v>
      </c>
      <c r="BN89" s="8">
        <f t="shared" si="223"/>
        <v>0.57975718506970375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1.6031128404669299</v>
      </c>
      <c r="F90">
        <f>VLOOKUP(B90,home!$B$2:$E$405,3,FALSE)</f>
        <v>1.2</v>
      </c>
      <c r="G90">
        <f>VLOOKUP(C90,away!$B$2:$E$405,4,FALSE)</f>
        <v>1.06</v>
      </c>
      <c r="H90">
        <f>VLOOKUP(A90,away!$A$2:$E$405,3,FALSE)</f>
        <v>1.3852140077821</v>
      </c>
      <c r="I90">
        <f>VLOOKUP(C90,away!$B$2:$E$405,3,FALSE)</f>
        <v>0.82</v>
      </c>
      <c r="J90">
        <f>VLOOKUP(B90,home!$B$2:$E$405,4,FALSE)</f>
        <v>1.06</v>
      </c>
      <c r="K90" s="3">
        <f t="shared" si="168"/>
        <v>2.0391595330739349</v>
      </c>
      <c r="L90" s="3">
        <f t="shared" si="169"/>
        <v>1.2040280155642011</v>
      </c>
      <c r="M90" s="5">
        <f t="shared" si="170"/>
        <v>3.9039257028987064E-2</v>
      </c>
      <c r="N90" s="5">
        <f t="shared" si="171"/>
        <v>7.9607273134782594E-2</v>
      </c>
      <c r="O90" s="5">
        <f t="shared" si="172"/>
        <v>4.7004359169712094E-2</v>
      </c>
      <c r="P90" s="5">
        <f t="shared" si="173"/>
        <v>9.5849387096949637E-2</v>
      </c>
      <c r="Q90" s="5">
        <f t="shared" si="174"/>
        <v>8.1165964957406245E-2</v>
      </c>
      <c r="R90" s="5">
        <f t="shared" si="175"/>
        <v>2.8297282646987706E-2</v>
      </c>
      <c r="S90" s="5">
        <f t="shared" si="176"/>
        <v>5.883247854870402E-2</v>
      </c>
      <c r="T90" s="5">
        <f t="shared" si="177"/>
        <v>9.7726095719019357E-2</v>
      </c>
      <c r="U90" s="5">
        <f t="shared" si="178"/>
        <v>5.770267366969261E-2</v>
      </c>
      <c r="V90" s="5">
        <f t="shared" si="179"/>
        <v>1.6049534179575702E-2</v>
      </c>
      <c r="W90" s="5">
        <f t="shared" si="180"/>
        <v>5.5170117068013294E-2</v>
      </c>
      <c r="X90" s="5">
        <f t="shared" si="181"/>
        <v>6.6426366571844725E-2</v>
      </c>
      <c r="Y90" s="5">
        <f t="shared" si="182"/>
        <v>3.9989603162319191E-2</v>
      </c>
      <c r="Z90" s="5">
        <f t="shared" si="183"/>
        <v>1.1356907023770643E-2</v>
      </c>
      <c r="AA90" s="5">
        <f t="shared" si="184"/>
        <v>2.3158545223756235E-2</v>
      </c>
      <c r="AB90" s="5">
        <f t="shared" si="185"/>
        <v>2.3611984132573188E-2</v>
      </c>
      <c r="AC90" s="5">
        <f t="shared" si="186"/>
        <v>2.4628062419989891E-3</v>
      </c>
      <c r="AD90" s="5">
        <f t="shared" si="187"/>
        <v>2.8125167540011091E-2</v>
      </c>
      <c r="AE90" s="5">
        <f t="shared" si="188"/>
        <v>3.3863489660610244E-2</v>
      </c>
      <c r="AF90" s="5">
        <f t="shared" si="189"/>
        <v>2.0386295128071698E-2</v>
      </c>
      <c r="AG90" s="5">
        <f t="shared" si="190"/>
        <v>8.1818901559194395E-3</v>
      </c>
      <c r="AH90" s="5">
        <f t="shared" si="191"/>
        <v>3.4185085566944265E-3</v>
      </c>
      <c r="AI90" s="5">
        <f t="shared" si="192"/>
        <v>6.9708843122782572E-3</v>
      </c>
      <c r="AJ90" s="5">
        <f t="shared" si="193"/>
        <v>7.107372599668876E-3</v>
      </c>
      <c r="AK90" s="5">
        <f t="shared" si="194"/>
        <v>4.831022197241088E-3</v>
      </c>
      <c r="AL90" s="5">
        <f t="shared" si="195"/>
        <v>2.4186778827155325E-4</v>
      </c>
      <c r="AM90" s="5">
        <f t="shared" si="196"/>
        <v>1.1470340701703038E-2</v>
      </c>
      <c r="AN90" s="5">
        <f t="shared" si="197"/>
        <v>1.3810611552916798E-2</v>
      </c>
      <c r="AO90" s="5">
        <f t="shared" si="198"/>
        <v>8.3141816108932218E-3</v>
      </c>
      <c r="AP90" s="5">
        <f t="shared" si="199"/>
        <v>3.3368358620013811E-3</v>
      </c>
      <c r="AQ90" s="5">
        <f t="shared" si="200"/>
        <v>1.0044109652972459E-3</v>
      </c>
      <c r="AR90" s="5">
        <f t="shared" si="201"/>
        <v>8.2319601474120597E-4</v>
      </c>
      <c r="AS90" s="5">
        <f t="shared" si="202"/>
        <v>1.6786280010480017E-3</v>
      </c>
      <c r="AT90" s="5">
        <f t="shared" si="203"/>
        <v>1.7114951454109382E-3</v>
      </c>
      <c r="AU90" s="5">
        <f t="shared" si="204"/>
        <v>1.1633372138581584E-3</v>
      </c>
      <c r="AV90" s="5">
        <f t="shared" si="205"/>
        <v>5.9305754245463386E-4</v>
      </c>
      <c r="AW90" s="5">
        <f t="shared" si="206"/>
        <v>1.6495418137063077E-5</v>
      </c>
      <c r="AX90" s="5">
        <f t="shared" si="207"/>
        <v>3.8983090982472857E-3</v>
      </c>
      <c r="AY90" s="5">
        <f t="shared" si="208"/>
        <v>4.6936733676185508E-3</v>
      </c>
      <c r="AZ90" s="5">
        <f t="shared" si="209"/>
        <v>2.8256571152601522E-3</v>
      </c>
      <c r="BA90" s="5">
        <f t="shared" si="210"/>
        <v>1.1340567763838492E-3</v>
      </c>
      <c r="BB90" s="5">
        <f t="shared" si="211"/>
        <v>3.4135903250164526E-4</v>
      </c>
      <c r="BC90" s="5">
        <f t="shared" si="212"/>
        <v>8.2201167699574287E-5</v>
      </c>
      <c r="BD90" s="5">
        <f t="shared" si="213"/>
        <v>1.6519184400820203E-4</v>
      </c>
      <c r="BE90" s="5">
        <f t="shared" si="214"/>
        <v>3.3685252349538756E-4</v>
      </c>
      <c r="BF90" s="5">
        <f t="shared" si="215"/>
        <v>3.4344801726281568E-4</v>
      </c>
      <c r="BG90" s="5">
        <f t="shared" si="216"/>
        <v>2.334484328389373E-4</v>
      </c>
      <c r="BH90" s="5">
        <f t="shared" si="217"/>
        <v>1.1900964932617235E-4</v>
      </c>
      <c r="BI90" s="5">
        <f t="shared" si="218"/>
        <v>4.8535932190250063E-5</v>
      </c>
      <c r="BJ90" s="8">
        <f t="shared" si="219"/>
        <v>0.56155390034852071</v>
      </c>
      <c r="BK90" s="8">
        <f t="shared" si="220"/>
        <v>0.21716900425210553</v>
      </c>
      <c r="BL90" s="8">
        <f t="shared" si="221"/>
        <v>0.20931883282523922</v>
      </c>
      <c r="BM90" s="8">
        <f t="shared" si="222"/>
        <v>0.62375794246532912</v>
      </c>
      <c r="BN90" s="8">
        <f t="shared" si="223"/>
        <v>0.37096352403482535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1.23157894736842</v>
      </c>
      <c r="F91">
        <f>VLOOKUP(B91,home!$B$2:$E$405,3,FALSE)</f>
        <v>0.65</v>
      </c>
      <c r="G91">
        <f>VLOOKUP(C91,away!$B$2:$E$405,4,FALSE)</f>
        <v>1.29</v>
      </c>
      <c r="H91">
        <f>VLOOKUP(A91,away!$A$2:$E$405,3,FALSE)</f>
        <v>1.1684210526315799</v>
      </c>
      <c r="I91">
        <f>VLOOKUP(C91,away!$B$2:$E$405,3,FALSE)</f>
        <v>1.24</v>
      </c>
      <c r="J91">
        <f>VLOOKUP(B91,home!$B$2:$E$405,4,FALSE)</f>
        <v>1.37</v>
      </c>
      <c r="K91" s="3">
        <f t="shared" si="168"/>
        <v>1.0326789473684201</v>
      </c>
      <c r="L91" s="3">
        <f t="shared" si="169"/>
        <v>1.9849136842105279</v>
      </c>
      <c r="M91" s="5">
        <f t="shared" si="170"/>
        <v>4.891884239939636E-2</v>
      </c>
      <c r="N91" s="5">
        <f t="shared" si="171"/>
        <v>5.0517458675490276E-2</v>
      </c>
      <c r="O91" s="5">
        <f t="shared" si="172"/>
        <v>9.7099679694299987E-2</v>
      </c>
      <c r="P91" s="5">
        <f t="shared" si="173"/>
        <v>0.10027279501652048</v>
      </c>
      <c r="Q91" s="5">
        <f t="shared" si="174"/>
        <v>2.6084158024366477E-2</v>
      </c>
      <c r="R91" s="5">
        <f t="shared" si="175"/>
        <v>9.6367241478837629E-2</v>
      </c>
      <c r="S91" s="5">
        <f t="shared" si="176"/>
        <v>5.1384256695683833E-2</v>
      </c>
      <c r="T91" s="5">
        <f t="shared" si="177"/>
        <v>5.1774802203674863E-2</v>
      </c>
      <c r="U91" s="5">
        <f t="shared" si="178"/>
        <v>9.9516421491164395E-2</v>
      </c>
      <c r="V91" s="5">
        <f t="shared" si="179"/>
        <v>1.1702927601905791E-2</v>
      </c>
      <c r="W91" s="5">
        <f t="shared" si="180"/>
        <v>8.9788536171981018E-3</v>
      </c>
      <c r="X91" s="5">
        <f t="shared" si="181"/>
        <v>1.7822249413299705E-2</v>
      </c>
      <c r="Y91" s="5">
        <f t="shared" si="182"/>
        <v>1.7687813371935826E-2</v>
      </c>
      <c r="Z91" s="5">
        <f t="shared" si="183"/>
        <v>6.376021877365505E-2</v>
      </c>
      <c r="AA91" s="5">
        <f t="shared" si="184"/>
        <v>6.5843835607158285E-2</v>
      </c>
      <c r="AB91" s="5">
        <f t="shared" si="185"/>
        <v>3.3997771422749755E-2</v>
      </c>
      <c r="AC91" s="5">
        <f t="shared" si="186"/>
        <v>1.4992756407364923E-3</v>
      </c>
      <c r="AD91" s="5">
        <f t="shared" si="187"/>
        <v>2.3180682754958166E-3</v>
      </c>
      <c r="AE91" s="5">
        <f t="shared" si="188"/>
        <v>4.6011654409659451E-3</v>
      </c>
      <c r="AF91" s="5">
        <f t="shared" si="189"/>
        <v>4.566458123544938E-3</v>
      </c>
      <c r="AG91" s="5">
        <f t="shared" si="190"/>
        <v>3.0213417392662254E-3</v>
      </c>
      <c r="AH91" s="5">
        <f t="shared" si="191"/>
        <v>3.1639632688021238E-2</v>
      </c>
      <c r="AI91" s="5">
        <f t="shared" si="192"/>
        <v>3.2673582579389231E-2</v>
      </c>
      <c r="AJ91" s="5">
        <f t="shared" si="193"/>
        <v>1.6870660432419408E-2</v>
      </c>
      <c r="AK91" s="5">
        <f t="shared" si="194"/>
        <v>5.8073252855869771E-3</v>
      </c>
      <c r="AL91" s="5">
        <f t="shared" si="195"/>
        <v>1.2292732339773258E-4</v>
      </c>
      <c r="AM91" s="5">
        <f t="shared" si="196"/>
        <v>4.7876406133342988E-4</v>
      </c>
      <c r="AN91" s="5">
        <f t="shared" si="197"/>
        <v>9.5030533684893333E-4</v>
      </c>
      <c r="AO91" s="5">
        <f t="shared" si="198"/>
        <v>9.4313703364487186E-4</v>
      </c>
      <c r="AP91" s="5">
        <f t="shared" si="199"/>
        <v>6.2401520138914365E-4</v>
      </c>
      <c r="AQ91" s="5">
        <f t="shared" si="200"/>
        <v>3.0965407809817498E-4</v>
      </c>
      <c r="AR91" s="5">
        <f t="shared" si="201"/>
        <v>1.2560387977169614E-2</v>
      </c>
      <c r="AS91" s="5">
        <f t="shared" si="202"/>
        <v>1.2970848234802478E-2</v>
      </c>
      <c r="AT91" s="5">
        <f t="shared" si="203"/>
        <v>6.697360950795676E-3</v>
      </c>
      <c r="AU91" s="5">
        <f t="shared" si="204"/>
        <v>2.3054078856046801E-3</v>
      </c>
      <c r="AV91" s="5">
        <f t="shared" si="205"/>
        <v>5.95186547140274E-4</v>
      </c>
      <c r="AW91" s="5">
        <f t="shared" si="206"/>
        <v>6.9992720462012793E-6</v>
      </c>
      <c r="AX91" s="5">
        <f t="shared" si="207"/>
        <v>8.2401594482605977E-5</v>
      </c>
      <c r="AY91" s="5">
        <f t="shared" si="208"/>
        <v>1.6356005248929133E-4</v>
      </c>
      <c r="AZ91" s="5">
        <f t="shared" si="209"/>
        <v>1.6232629318809334E-4</v>
      </c>
      <c r="BA91" s="5">
        <f t="shared" si="210"/>
        <v>1.0740122688540555E-4</v>
      </c>
      <c r="BB91" s="5">
        <f t="shared" si="211"/>
        <v>5.3295541236460296E-5</v>
      </c>
      <c r="BC91" s="5">
        <f t="shared" si="212"/>
        <v>2.1157409821531299E-5</v>
      </c>
      <c r="BD91" s="5">
        <f t="shared" si="213"/>
        <v>4.1552143291462241E-3</v>
      </c>
      <c r="BE91" s="5">
        <f t="shared" si="214"/>
        <v>4.291002359512899E-3</v>
      </c>
      <c r="BF91" s="5">
        <f t="shared" si="215"/>
        <v>2.2156138998885937E-3</v>
      </c>
      <c r="BG91" s="5">
        <f t="shared" si="216"/>
        <v>7.6267260997059773E-4</v>
      </c>
      <c r="BH91" s="5">
        <f t="shared" si="217"/>
        <v>1.9689898701279063E-4</v>
      </c>
      <c r="BI91" s="5">
        <f t="shared" si="218"/>
        <v>4.066668772925538E-5</v>
      </c>
      <c r="BJ91" s="8">
        <f t="shared" si="219"/>
        <v>0.19126838671465615</v>
      </c>
      <c r="BK91" s="8">
        <f t="shared" si="220"/>
        <v>0.21406458473012999</v>
      </c>
      <c r="BL91" s="8">
        <f t="shared" si="221"/>
        <v>0.52660741114839993</v>
      </c>
      <c r="BM91" s="8">
        <f t="shared" si="222"/>
        <v>0.57628386529748654</v>
      </c>
      <c r="BN91" s="8">
        <f t="shared" si="223"/>
        <v>0.41926017528891119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1.23157894736842</v>
      </c>
      <c r="F92">
        <f>VLOOKUP(B92,home!$B$2:$E$405,3,FALSE)</f>
        <v>0.87</v>
      </c>
      <c r="G92">
        <f>VLOOKUP(C92,away!$B$2:$E$405,4,FALSE)</f>
        <v>0.36</v>
      </c>
      <c r="H92">
        <f>VLOOKUP(A92,away!$A$2:$E$405,3,FALSE)</f>
        <v>1.1684210526315799</v>
      </c>
      <c r="I92">
        <f>VLOOKUP(C92,away!$B$2:$E$405,3,FALSE)</f>
        <v>1.52</v>
      </c>
      <c r="J92">
        <f>VLOOKUP(B92,home!$B$2:$E$405,4,FALSE)</f>
        <v>1.03</v>
      </c>
      <c r="K92" s="3">
        <f t="shared" si="168"/>
        <v>0.38573052631578914</v>
      </c>
      <c r="L92" s="3">
        <f t="shared" si="169"/>
        <v>1.8292800000000016</v>
      </c>
      <c r="M92" s="5">
        <f t="shared" si="170"/>
        <v>0.10915236527015068</v>
      </c>
      <c r="N92" s="5">
        <f t="shared" si="171"/>
        <v>4.2103399304268478E-2</v>
      </c>
      <c r="O92" s="5">
        <f t="shared" si="172"/>
        <v>0.19967023874138137</v>
      </c>
      <c r="P92" s="5">
        <f t="shared" si="173"/>
        <v>7.7018906279312294E-2</v>
      </c>
      <c r="Q92" s="5">
        <f t="shared" si="174"/>
        <v>8.1202831866596572E-3</v>
      </c>
      <c r="R92" s="5">
        <f t="shared" si="175"/>
        <v>0.18262638716241725</v>
      </c>
      <c r="S92" s="5">
        <f t="shared" si="176"/>
        <v>1.3586311001552944E-2</v>
      </c>
      <c r="T92" s="5">
        <f t="shared" si="177"/>
        <v>1.4854271627692787E-2</v>
      </c>
      <c r="U92" s="5">
        <f t="shared" si="178"/>
        <v>7.0444572439310266E-2</v>
      </c>
      <c r="V92" s="5">
        <f t="shared" si="179"/>
        <v>1.0651805759167351E-3</v>
      </c>
      <c r="W92" s="5">
        <f t="shared" si="180"/>
        <v>1.044080369141161E-3</v>
      </c>
      <c r="X92" s="5">
        <f t="shared" si="181"/>
        <v>1.9099153376625445E-3</v>
      </c>
      <c r="Y92" s="5">
        <f t="shared" si="182"/>
        <v>1.7468849644396713E-3</v>
      </c>
      <c r="Z92" s="5">
        <f t="shared" si="183"/>
        <v>0.11135826583615564</v>
      </c>
      <c r="AA92" s="5">
        <f t="shared" si="184"/>
        <v>4.2954282490593874E-2</v>
      </c>
      <c r="AB92" s="5">
        <f t="shared" si="185"/>
        <v>8.2843889963069312E-3</v>
      </c>
      <c r="AC92" s="5">
        <f t="shared" si="186"/>
        <v>4.6975071694523822E-5</v>
      </c>
      <c r="AD92" s="5">
        <f t="shared" si="187"/>
        <v>1.0068341757620084E-4</v>
      </c>
      <c r="AE92" s="5">
        <f t="shared" si="188"/>
        <v>1.841781621037928E-4</v>
      </c>
      <c r="AF92" s="5">
        <f t="shared" si="189"/>
        <v>1.6845671418661321E-4</v>
      </c>
      <c r="AG92" s="5">
        <f t="shared" si="190"/>
        <v>1.0271816604242937E-4</v>
      </c>
      <c r="AH92" s="5">
        <f t="shared" si="191"/>
        <v>5.0926362132190726E-2</v>
      </c>
      <c r="AI92" s="5">
        <f t="shared" si="192"/>
        <v>1.9643852468598396E-2</v>
      </c>
      <c r="AJ92" s="5">
        <f t="shared" si="193"/>
        <v>3.7886167757910875E-3</v>
      </c>
      <c r="AK92" s="5">
        <f t="shared" si="194"/>
        <v>4.871283809782415E-4</v>
      </c>
      <c r="AL92" s="5">
        <f t="shared" si="195"/>
        <v>1.3258415922916857E-6</v>
      </c>
      <c r="AM92" s="5">
        <f t="shared" si="196"/>
        <v>7.7673335305880649E-6</v>
      </c>
      <c r="AN92" s="5">
        <f t="shared" si="197"/>
        <v>1.4208627880834148E-5</v>
      </c>
      <c r="AO92" s="5">
        <f t="shared" si="198"/>
        <v>1.2995779404926158E-5</v>
      </c>
      <c r="AP92" s="5">
        <f t="shared" si="199"/>
        <v>7.9243064499477821E-6</v>
      </c>
      <c r="AQ92" s="5">
        <f t="shared" si="200"/>
        <v>3.6239438256901207E-6</v>
      </c>
      <c r="AR92" s="5">
        <f t="shared" si="201"/>
        <v>1.8631715144234784E-2</v>
      </c>
      <c r="AS92" s="5">
        <f t="shared" si="202"/>
        <v>7.1868212887515404E-3</v>
      </c>
      <c r="AT92" s="5">
        <f t="shared" si="203"/>
        <v>1.3860881791238251E-3</v>
      </c>
      <c r="AU92" s="5">
        <f t="shared" si="204"/>
        <v>1.7821884095117565E-4</v>
      </c>
      <c r="AV92" s="5">
        <f t="shared" si="205"/>
        <v>1.7186111829871719E-5</v>
      </c>
      <c r="AW92" s="5">
        <f t="shared" si="206"/>
        <v>2.5986831721469411E-8</v>
      </c>
      <c r="AX92" s="5">
        <f t="shared" si="207"/>
        <v>4.9934960847066846E-7</v>
      </c>
      <c r="AY92" s="5">
        <f t="shared" si="208"/>
        <v>9.1345025178322498E-7</v>
      </c>
      <c r="AZ92" s="5">
        <f t="shared" si="209"/>
        <v>8.354781382910098E-7</v>
      </c>
      <c r="BA92" s="5">
        <f t="shared" si="210"/>
        <v>5.0944114960432659E-7</v>
      </c>
      <c r="BB92" s="5">
        <f t="shared" si="211"/>
        <v>2.3297762653705074E-7</v>
      </c>
      <c r="BC92" s="5">
        <f t="shared" si="212"/>
        <v>8.5236262534339294E-8</v>
      </c>
      <c r="BD92" s="5">
        <f t="shared" si="213"/>
        <v>5.6804373131743111E-3</v>
      </c>
      <c r="BE92" s="5">
        <f t="shared" si="214"/>
        <v>2.1911180745145735E-3</v>
      </c>
      <c r="BF92" s="5">
        <f t="shared" si="215"/>
        <v>4.2259056405127257E-4</v>
      </c>
      <c r="BG92" s="5">
        <f t="shared" si="216"/>
        <v>5.4335360229194531E-5</v>
      </c>
      <c r="BH92" s="5">
        <f t="shared" si="217"/>
        <v>5.239701774691299E-6</v>
      </c>
      <c r="BI92" s="5">
        <f t="shared" si="218"/>
        <v>4.0422258465788991E-7</v>
      </c>
      <c r="BJ92" s="8">
        <f t="shared" si="219"/>
        <v>7.0384467173902551E-2</v>
      </c>
      <c r="BK92" s="8">
        <f t="shared" si="220"/>
        <v>0.20087197749047123</v>
      </c>
      <c r="BL92" s="8">
        <f t="shared" si="221"/>
        <v>0.6145799843887878</v>
      </c>
      <c r="BM92" s="8">
        <f t="shared" si="222"/>
        <v>0.3785022274817077</v>
      </c>
      <c r="BN92" s="8">
        <f t="shared" si="223"/>
        <v>0.61869157994418966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1.4517241379310299</v>
      </c>
      <c r="F93">
        <f>VLOOKUP(B93,home!$B$2:$E$405,3,FALSE)</f>
        <v>0.64</v>
      </c>
      <c r="G93">
        <f>VLOOKUP(C93,away!$B$2:$E$405,4,FALSE)</f>
        <v>1.08</v>
      </c>
      <c r="H93">
        <f>VLOOKUP(A93,away!$A$2:$E$405,3,FALSE)</f>
        <v>1.17241379310345</v>
      </c>
      <c r="I93">
        <f>VLOOKUP(C93,away!$B$2:$E$405,3,FALSE)</f>
        <v>0.89</v>
      </c>
      <c r="J93">
        <f>VLOOKUP(B93,home!$B$2:$E$405,4,FALSE)</f>
        <v>1.28</v>
      </c>
      <c r="K93" s="3">
        <f t="shared" si="168"/>
        <v>1.003431724137928</v>
      </c>
      <c r="L93" s="3">
        <f t="shared" si="169"/>
        <v>1.3356137931034502</v>
      </c>
      <c r="M93" s="5">
        <f t="shared" si="170"/>
        <v>9.6419625193364181E-2</v>
      </c>
      <c r="N93" s="5">
        <f t="shared" si="171"/>
        <v>9.6750510748510238E-2</v>
      </c>
      <c r="O93" s="5">
        <f t="shared" si="172"/>
        <v>0.12877938133412212</v>
      </c>
      <c r="P93" s="5">
        <f t="shared" si="173"/>
        <v>0.1292213166455139</v>
      </c>
      <c r="Q93" s="5">
        <f t="shared" si="174"/>
        <v>4.8541265905801365E-2</v>
      </c>
      <c r="R93" s="5">
        <f t="shared" si="175"/>
        <v>8.5999758988591274E-2</v>
      </c>
      <c r="S93" s="5">
        <f t="shared" si="176"/>
        <v>4.329551334106764E-2</v>
      </c>
      <c r="T93" s="5">
        <f t="shared" si="177"/>
        <v>6.4832384278490543E-2</v>
      </c>
      <c r="U93" s="5">
        <f t="shared" si="178"/>
        <v>8.6294886437368434E-2</v>
      </c>
      <c r="V93" s="5">
        <f t="shared" si="179"/>
        <v>6.4471697743141067E-3</v>
      </c>
      <c r="W93" s="5">
        <f t="shared" si="180"/>
        <v>1.6235948713231963E-2</v>
      </c>
      <c r="X93" s="5">
        <f t="shared" si="181"/>
        <v>2.1684957045512827E-2</v>
      </c>
      <c r="Y93" s="5">
        <f t="shared" si="182"/>
        <v>1.448136386642139E-2</v>
      </c>
      <c r="Z93" s="5">
        <f t="shared" si="183"/>
        <v>3.8287488102911646E-2</v>
      </c>
      <c r="AA93" s="5">
        <f t="shared" si="184"/>
        <v>3.8418880200015049E-2</v>
      </c>
      <c r="AB93" s="5">
        <f t="shared" si="185"/>
        <v>1.9275361599274794E-2</v>
      </c>
      <c r="AC93" s="5">
        <f t="shared" si="186"/>
        <v>5.4002995059568412E-4</v>
      </c>
      <c r="AD93" s="5">
        <f t="shared" si="187"/>
        <v>4.0729165025833311E-3</v>
      </c>
      <c r="AE93" s="5">
        <f t="shared" si="188"/>
        <v>5.4398434590089608E-3</v>
      </c>
      <c r="AF93" s="5">
        <f t="shared" si="189"/>
        <v>3.6327649780879766E-3</v>
      </c>
      <c r="AG93" s="5">
        <f t="shared" si="190"/>
        <v>1.617323670612485E-3</v>
      </c>
      <c r="AH93" s="5">
        <f t="shared" si="191"/>
        <v>1.2784324303383263E-2</v>
      </c>
      <c r="AI93" s="5">
        <f t="shared" si="192"/>
        <v>1.2828196577682284E-2</v>
      </c>
      <c r="AJ93" s="5">
        <f t="shared" si="193"/>
        <v>6.4361097047619994E-3</v>
      </c>
      <c r="AK93" s="5">
        <f t="shared" si="194"/>
        <v>2.1527322192633948E-3</v>
      </c>
      <c r="AL93" s="5">
        <f t="shared" si="195"/>
        <v>2.894986621407808E-5</v>
      </c>
      <c r="AM93" s="5">
        <f t="shared" si="196"/>
        <v>8.1737872569140259E-4</v>
      </c>
      <c r="AN93" s="5">
        <f t="shared" si="197"/>
        <v>1.0917023002227587E-3</v>
      </c>
      <c r="AO93" s="5">
        <f t="shared" si="198"/>
        <v>7.2904632507014041E-4</v>
      </c>
      <c r="AP93" s="5">
        <f t="shared" si="199"/>
        <v>3.2457477585835375E-4</v>
      </c>
      <c r="AQ93" s="5">
        <f t="shared" si="200"/>
        <v>1.0837663688246951E-4</v>
      </c>
      <c r="AR93" s="5">
        <f t="shared" si="201"/>
        <v>3.4149839750212694E-3</v>
      </c>
      <c r="AS93" s="5">
        <f t="shared" si="202"/>
        <v>3.4267032579589872E-3</v>
      </c>
      <c r="AT93" s="5">
        <f t="shared" si="203"/>
        <v>1.7192313791214203E-3</v>
      </c>
      <c r="AU93" s="5">
        <f t="shared" si="204"/>
        <v>5.750437689812783E-4</v>
      </c>
      <c r="AV93" s="5">
        <f t="shared" si="205"/>
        <v>1.4425429014091411E-4</v>
      </c>
      <c r="AW93" s="5">
        <f t="shared" si="206"/>
        <v>1.0777369756279151E-6</v>
      </c>
      <c r="AX93" s="5">
        <f t="shared" si="207"/>
        <v>1.3669729066569772E-4</v>
      </c>
      <c r="AY93" s="5">
        <f t="shared" si="208"/>
        <v>1.8257478689297739E-4</v>
      </c>
      <c r="AZ93" s="5">
        <f t="shared" si="209"/>
        <v>1.2192470182359184E-4</v>
      </c>
      <c r="BA93" s="5">
        <f t="shared" si="210"/>
        <v>5.4281437825204887E-5</v>
      </c>
      <c r="BB93" s="5">
        <f t="shared" si="211"/>
        <v>1.8124759267207752E-5</v>
      </c>
      <c r="BC93" s="5">
        <f t="shared" si="212"/>
        <v>4.8415356947924512E-6</v>
      </c>
      <c r="BD93" s="5">
        <f t="shared" si="213"/>
        <v>7.6018328337760881E-4</v>
      </c>
      <c r="BE93" s="5">
        <f t="shared" si="214"/>
        <v>7.6279202270042518E-4</v>
      </c>
      <c r="BF93" s="5">
        <f t="shared" si="215"/>
        <v>3.8270485724847244E-4</v>
      </c>
      <c r="BG93" s="5">
        <f t="shared" si="216"/>
        <v>1.2800606491493146E-4</v>
      </c>
      <c r="BH93" s="5">
        <f t="shared" si="217"/>
        <v>3.21113366044253E-5</v>
      </c>
      <c r="BI93" s="5">
        <f t="shared" si="218"/>
        <v>6.4443067706703699E-6</v>
      </c>
      <c r="BJ93" s="8">
        <f t="shared" si="219"/>
        <v>0.28087880244415558</v>
      </c>
      <c r="BK93" s="8">
        <f t="shared" si="220"/>
        <v>0.27613517955796257</v>
      </c>
      <c r="BL93" s="8">
        <f t="shared" si="221"/>
        <v>0.40432208990730295</v>
      </c>
      <c r="BM93" s="8">
        <f t="shared" si="222"/>
        <v>0.4137302041465124</v>
      </c>
      <c r="BN93" s="8">
        <f t="shared" si="223"/>
        <v>0.58571185881590304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1.4517241379310299</v>
      </c>
      <c r="F94">
        <f>VLOOKUP(B94,home!$B$2:$E$405,3,FALSE)</f>
        <v>0.89</v>
      </c>
      <c r="G94">
        <f>VLOOKUP(C94,away!$B$2:$E$405,4,FALSE)</f>
        <v>0.95</v>
      </c>
      <c r="H94">
        <f>VLOOKUP(A94,away!$A$2:$E$405,3,FALSE)</f>
        <v>1.17241379310345</v>
      </c>
      <c r="I94">
        <f>VLOOKUP(C94,away!$B$2:$E$405,3,FALSE)</f>
        <v>0.74</v>
      </c>
      <c r="J94">
        <f>VLOOKUP(B94,home!$B$2:$E$405,4,FALSE)</f>
        <v>1.28</v>
      </c>
      <c r="K94" s="3">
        <f t="shared" si="168"/>
        <v>1.2274327586206859</v>
      </c>
      <c r="L94" s="3">
        <f t="shared" si="169"/>
        <v>1.1105103448275879</v>
      </c>
      <c r="M94" s="5">
        <f t="shared" si="170"/>
        <v>9.6525978129804291E-2</v>
      </c>
      <c r="N94" s="5">
        <f t="shared" si="171"/>
        <v>0.11847914761442568</v>
      </c>
      <c r="O94" s="5">
        <f t="shared" si="172"/>
        <v>0.10719309725774918</v>
      </c>
      <c r="P94" s="5">
        <f t="shared" si="173"/>
        <v>0.13157231907217457</v>
      </c>
      <c r="Q94" s="5">
        <f t="shared" si="174"/>
        <v>7.2712593497701011E-2</v>
      </c>
      <c r="R94" s="5">
        <f t="shared" si="175"/>
        <v>5.9519521699420125E-2</v>
      </c>
      <c r="S94" s="5">
        <f t="shared" si="176"/>
        <v>4.4835793123874396E-2</v>
      </c>
      <c r="T94" s="5">
        <f t="shared" si="177"/>
        <v>8.0748087278440184E-2</v>
      </c>
      <c r="U94" s="5">
        <f t="shared" si="178"/>
        <v>7.3056210711303027E-2</v>
      </c>
      <c r="V94" s="5">
        <f t="shared" si="179"/>
        <v>6.7905142602192291E-3</v>
      </c>
      <c r="W94" s="5">
        <f t="shared" si="180"/>
        <v>2.974993974111589E-2</v>
      </c>
      <c r="X94" s="5">
        <f t="shared" si="181"/>
        <v>3.3037615840506573E-2</v>
      </c>
      <c r="Y94" s="5">
        <f t="shared" si="182"/>
        <v>1.8344307079661171E-2</v>
      </c>
      <c r="Z94" s="5">
        <f t="shared" si="183"/>
        <v>2.203234818879871E-2</v>
      </c>
      <c r="AA94" s="5">
        <f t="shared" si="184"/>
        <v>2.7043225916268676E-2</v>
      </c>
      <c r="AB94" s="5">
        <f t="shared" si="185"/>
        <v>1.6596870694204048E-2</v>
      </c>
      <c r="AC94" s="5">
        <f t="shared" si="186"/>
        <v>5.7849951783721452E-4</v>
      </c>
      <c r="AD94" s="5">
        <f t="shared" si="187"/>
        <v>9.1290126513092693E-3</v>
      </c>
      <c r="AE94" s="5">
        <f t="shared" si="188"/>
        <v>1.013786298734087E-2</v>
      </c>
      <c r="AF94" s="5">
        <f t="shared" si="189"/>
        <v>5.6291008609433762E-3</v>
      </c>
      <c r="AG94" s="5">
        <f t="shared" si="190"/>
        <v>2.0837249127184996E-3</v>
      </c>
      <c r="AH94" s="5">
        <f t="shared" si="191"/>
        <v>6.1167876461260878E-3</v>
      </c>
      <c r="AI94" s="5">
        <f t="shared" si="192"/>
        <v>7.5079455343814759E-3</v>
      </c>
      <c r="AJ94" s="5">
        <f t="shared" si="193"/>
        <v>4.6077491494198588E-3</v>
      </c>
      <c r="AK94" s="5">
        <f t="shared" si="194"/>
        <v>1.8852340831681782E-3</v>
      </c>
      <c r="AL94" s="5">
        <f t="shared" si="195"/>
        <v>3.1541570308304456E-5</v>
      </c>
      <c r="AM94" s="5">
        <f t="shared" si="196"/>
        <v>2.2410498364159349E-3</v>
      </c>
      <c r="AN94" s="5">
        <f t="shared" si="197"/>
        <v>2.4887090266140694E-3</v>
      </c>
      <c r="AO94" s="5">
        <f t="shared" si="198"/>
        <v>1.3818685596603609E-3</v>
      </c>
      <c r="AP94" s="5">
        <f t="shared" si="199"/>
        <v>5.1152644356494313E-4</v>
      </c>
      <c r="AQ94" s="5">
        <f t="shared" si="200"/>
        <v>1.4201385180793373E-4</v>
      </c>
      <c r="AR94" s="5">
        <f t="shared" si="201"/>
        <v>1.3585511916273205E-3</v>
      </c>
      <c r="AS94" s="5">
        <f t="shared" si="202"/>
        <v>1.6675302368665422E-3</v>
      </c>
      <c r="AT94" s="5">
        <f t="shared" si="203"/>
        <v>1.0233906193602533E-3</v>
      </c>
      <c r="AU94" s="5">
        <f t="shared" si="204"/>
        <v>4.187143903559625E-4</v>
      </c>
      <c r="AV94" s="5">
        <f t="shared" si="205"/>
        <v>1.2848593980719952E-4</v>
      </c>
      <c r="AW94" s="5">
        <f t="shared" si="206"/>
        <v>1.1942661657422502E-6</v>
      </c>
      <c r="AX94" s="5">
        <f t="shared" si="207"/>
        <v>4.5845633048640825E-4</v>
      </c>
      <c r="AY94" s="5">
        <f t="shared" si="208"/>
        <v>5.0912049765685188E-4</v>
      </c>
      <c r="AZ94" s="5">
        <f t="shared" si="209"/>
        <v>2.8269178970585193E-4</v>
      </c>
      <c r="BA94" s="5">
        <f t="shared" si="210"/>
        <v>1.0464405228872451E-4</v>
      </c>
      <c r="BB94" s="5">
        <f t="shared" si="211"/>
        <v>2.9052075647826913E-5</v>
      </c>
      <c r="BC94" s="5">
        <f t="shared" si="212"/>
        <v>6.452526109125079E-6</v>
      </c>
      <c r="BD94" s="5">
        <f t="shared" si="213"/>
        <v>2.514475253799975E-4</v>
      </c>
      <c r="BE94" s="5">
        <f t="shared" si="214"/>
        <v>3.0863492972551534E-4</v>
      </c>
      <c r="BF94" s="5">
        <f t="shared" si="215"/>
        <v>1.8941431159984545E-4</v>
      </c>
      <c r="BG94" s="5">
        <f t="shared" si="216"/>
        <v>7.7497777003078801E-5</v>
      </c>
      <c r="BH94" s="5">
        <f t="shared" si="217"/>
        <v>2.3780827553464956E-5</v>
      </c>
      <c r="BI94" s="5">
        <f t="shared" si="218"/>
        <v>5.8378733532464602E-6</v>
      </c>
      <c r="BJ94" s="8">
        <f t="shared" si="219"/>
        <v>0.38820697745412064</v>
      </c>
      <c r="BK94" s="8">
        <f t="shared" si="220"/>
        <v>0.28084376617187484</v>
      </c>
      <c r="BL94" s="8">
        <f t="shared" si="221"/>
        <v>0.30897992831467302</v>
      </c>
      <c r="BM94" s="8">
        <f t="shared" si="222"/>
        <v>0.41355243662670133</v>
      </c>
      <c r="BN94" s="8">
        <f t="shared" si="223"/>
        <v>0.58600265727127476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1.4517241379310299</v>
      </c>
      <c r="F95">
        <f>VLOOKUP(B95,home!$B$2:$E$405,3,FALSE)</f>
        <v>0.64</v>
      </c>
      <c r="G95">
        <f>VLOOKUP(C95,away!$B$2:$E$405,4,FALSE)</f>
        <v>0.93</v>
      </c>
      <c r="H95">
        <f>VLOOKUP(A95,away!$A$2:$E$405,3,FALSE)</f>
        <v>1.17241379310345</v>
      </c>
      <c r="I95">
        <f>VLOOKUP(C95,away!$B$2:$E$405,3,FALSE)</f>
        <v>1.23</v>
      </c>
      <c r="J95">
        <f>VLOOKUP(B95,home!$B$2:$E$405,4,FALSE)</f>
        <v>0.85</v>
      </c>
      <c r="K95" s="3">
        <f t="shared" si="168"/>
        <v>0.86406620689654912</v>
      </c>
      <c r="L95" s="3">
        <f t="shared" si="169"/>
        <v>1.2257586206896569</v>
      </c>
      <c r="M95" s="5">
        <f t="shared" si="170"/>
        <v>0.12370880428939508</v>
      </c>
      <c r="N95" s="5">
        <f t="shared" si="171"/>
        <v>0.10689259728204517</v>
      </c>
      <c r="O95" s="5">
        <f t="shared" si="172"/>
        <v>0.15163713331293563</v>
      </c>
      <c r="P95" s="5">
        <f t="shared" si="173"/>
        <v>0.13102452260637465</v>
      </c>
      <c r="Q95" s="5">
        <f t="shared" si="174"/>
        <v>4.6181140539408562E-2</v>
      </c>
      <c r="R95" s="5">
        <f t="shared" si="175"/>
        <v>9.2935261687498813E-2</v>
      </c>
      <c r="S95" s="5">
        <f t="shared" si="176"/>
        <v>3.4693216911361041E-2</v>
      </c>
      <c r="T95" s="5">
        <f t="shared" si="177"/>
        <v>5.6606931129460629E-2</v>
      </c>
      <c r="U95" s="5">
        <f t="shared" si="178"/>
        <v>8.0302219053255297E-2</v>
      </c>
      <c r="V95" s="5">
        <f t="shared" si="179"/>
        <v>4.0827617633572453E-3</v>
      </c>
      <c r="W95" s="5">
        <f t="shared" si="180"/>
        <v>1.3301187645347738E-2</v>
      </c>
      <c r="X95" s="5">
        <f t="shared" si="181"/>
        <v>1.6304045421695747E-2</v>
      </c>
      <c r="Y95" s="5">
        <f t="shared" si="182"/>
        <v>9.9924121138796496E-3</v>
      </c>
      <c r="Z95" s="5">
        <f t="shared" si="183"/>
        <v>3.7972066059833609E-2</v>
      </c>
      <c r="AA95" s="5">
        <f t="shared" si="184"/>
        <v>3.2810379088345623E-2</v>
      </c>
      <c r="AB95" s="5">
        <f t="shared" si="185"/>
        <v>1.4175169902852326E-2</v>
      </c>
      <c r="AC95" s="5">
        <f t="shared" si="186"/>
        <v>2.702626512883638E-4</v>
      </c>
      <c r="AD95" s="5">
        <f t="shared" si="187"/>
        <v>2.8732766889837153E-3</v>
      </c>
      <c r="AE95" s="5">
        <f t="shared" si="188"/>
        <v>3.5219436711484229E-3</v>
      </c>
      <c r="AF95" s="5">
        <f t="shared" si="189"/>
        <v>2.1585264082467793E-3</v>
      </c>
      <c r="AG95" s="5">
        <f t="shared" si="190"/>
        <v>8.8194411763159019E-4</v>
      </c>
      <c r="AH95" s="5">
        <f t="shared" si="191"/>
        <v>1.1636146829559551E-2</v>
      </c>
      <c r="AI95" s="5">
        <f t="shared" si="192"/>
        <v>1.0054401253908829E-2</v>
      </c>
      <c r="AJ95" s="5">
        <f t="shared" si="193"/>
        <v>4.3438341770404539E-3</v>
      </c>
      <c r="AK95" s="5">
        <f t="shared" si="194"/>
        <v>1.2511201069143128E-3</v>
      </c>
      <c r="AL95" s="5">
        <f t="shared" si="195"/>
        <v>1.1449802644782839E-5</v>
      </c>
      <c r="AM95" s="5">
        <f t="shared" si="196"/>
        <v>4.9654025800288703E-4</v>
      </c>
      <c r="AN95" s="5">
        <f t="shared" si="197"/>
        <v>6.0863850176650519E-4</v>
      </c>
      <c r="AO95" s="5">
        <f t="shared" si="198"/>
        <v>3.7302194521196541E-4</v>
      </c>
      <c r="AP95" s="5">
        <f t="shared" si="199"/>
        <v>1.5241162168333047E-4</v>
      </c>
      <c r="AQ95" s="5">
        <f t="shared" si="200"/>
        <v>4.6704964792908263E-5</v>
      </c>
      <c r="AR95" s="5">
        <f t="shared" si="201"/>
        <v>2.8526214575886467E-3</v>
      </c>
      <c r="AS95" s="5">
        <f t="shared" si="202"/>
        <v>2.4648538025703274E-3</v>
      </c>
      <c r="AT95" s="5">
        <f t="shared" si="203"/>
        <v>1.0648984378707389E-3</v>
      </c>
      <c r="AU95" s="5">
        <f t="shared" si="204"/>
        <v>3.0671425131367666E-4</v>
      </c>
      <c r="AV95" s="5">
        <f t="shared" si="205"/>
        <v>6.6255354933430867E-5</v>
      </c>
      <c r="AW95" s="5">
        <f t="shared" si="206"/>
        <v>3.3685847406094633E-7</v>
      </c>
      <c r="AX95" s="5">
        <f t="shared" si="207"/>
        <v>7.1507276217331388E-5</v>
      </c>
      <c r="AY95" s="5">
        <f t="shared" si="208"/>
        <v>8.7650660265430427E-5</v>
      </c>
      <c r="AZ95" s="5">
        <f t="shared" si="209"/>
        <v>5.3719276214745871E-5</v>
      </c>
      <c r="BA95" s="5">
        <f t="shared" si="210"/>
        <v>2.1948955305811189E-5</v>
      </c>
      <c r="BB95" s="5">
        <f t="shared" si="211"/>
        <v>6.726030295307517E-6</v>
      </c>
      <c r="BC95" s="5">
        <f t="shared" si="212"/>
        <v>1.6488979234985966E-6</v>
      </c>
      <c r="BD95" s="5">
        <f t="shared" si="213"/>
        <v>5.8277089053392929E-4</v>
      </c>
      <c r="BE95" s="5">
        <f t="shared" si="214"/>
        <v>5.0355263287337642E-4</v>
      </c>
      <c r="BF95" s="5">
        <f t="shared" si="215"/>
        <v>2.175514067298344E-4</v>
      </c>
      <c r="BG95" s="5">
        <f t="shared" si="216"/>
        <v>6.2659606272685481E-5</v>
      </c>
      <c r="BH95" s="5">
        <f t="shared" si="217"/>
        <v>1.3535512079417639E-5</v>
      </c>
      <c r="BI95" s="5">
        <f t="shared" si="218"/>
        <v>2.339115716172965E-6</v>
      </c>
      <c r="BJ95" s="8">
        <f t="shared" si="219"/>
        <v>0.26063452340552784</v>
      </c>
      <c r="BK95" s="8">
        <f t="shared" si="220"/>
        <v>0.29387866868468659</v>
      </c>
      <c r="BL95" s="8">
        <f t="shared" si="221"/>
        <v>0.40728341788079303</v>
      </c>
      <c r="BM95" s="8">
        <f t="shared" si="222"/>
        <v>0.34730190251139187</v>
      </c>
      <c r="BN95" s="8">
        <f t="shared" si="223"/>
        <v>0.65237945971765787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1.4517241379310299</v>
      </c>
      <c r="F96">
        <f>VLOOKUP(B96,home!$B$2:$E$405,3,FALSE)</f>
        <v>0.95</v>
      </c>
      <c r="G96">
        <f>VLOOKUP(C96,away!$B$2:$E$405,4,FALSE)</f>
        <v>0.69</v>
      </c>
      <c r="H96">
        <f>VLOOKUP(A96,away!$A$2:$E$405,3,FALSE)</f>
        <v>1.17241379310345</v>
      </c>
      <c r="I96">
        <f>VLOOKUP(C96,away!$B$2:$E$405,3,FALSE)</f>
        <v>1.08</v>
      </c>
      <c r="J96">
        <f>VLOOKUP(B96,home!$B$2:$E$405,4,FALSE)</f>
        <v>1.25</v>
      </c>
      <c r="K96" s="3">
        <f t="shared" si="168"/>
        <v>0.95160517241379006</v>
      </c>
      <c r="L96" s="3">
        <f t="shared" si="169"/>
        <v>1.5827586206896576</v>
      </c>
      <c r="M96" s="5">
        <f t="shared" si="170"/>
        <v>7.931216216151836E-2</v>
      </c>
      <c r="N96" s="5">
        <f t="shared" si="171"/>
        <v>7.5473863748222167E-2</v>
      </c>
      <c r="O96" s="5">
        <f t="shared" si="172"/>
        <v>0.12553200838667927</v>
      </c>
      <c r="P96" s="5">
        <f t="shared" si="173"/>
        <v>0.11945690848425529</v>
      </c>
      <c r="Q96" s="5">
        <f t="shared" si="174"/>
        <v>3.5910659562430919E-2</v>
      </c>
      <c r="R96" s="5">
        <f t="shared" si="175"/>
        <v>9.9343434223251495E-2</v>
      </c>
      <c r="S96" s="5">
        <f t="shared" si="176"/>
        <v>4.4980342849420527E-2</v>
      </c>
      <c r="T96" s="5">
        <f t="shared" si="177"/>
        <v>5.6837905997089037E-2</v>
      </c>
      <c r="U96" s="5">
        <f t="shared" si="178"/>
        <v>9.453572585219526E-2</v>
      </c>
      <c r="V96" s="5">
        <f t="shared" si="179"/>
        <v>7.5275168018454084E-3</v>
      </c>
      <c r="W96" s="5">
        <f t="shared" si="180"/>
        <v>1.1390923128133331E-2</v>
      </c>
      <c r="X96" s="5">
        <f t="shared" si="181"/>
        <v>1.8029081778666235E-2</v>
      </c>
      <c r="Y96" s="5">
        <f t="shared" si="182"/>
        <v>1.4267842304151403E-2</v>
      </c>
      <c r="Z96" s="5">
        <f t="shared" si="183"/>
        <v>5.2412225641922439E-2</v>
      </c>
      <c r="AA96" s="5">
        <f t="shared" si="184"/>
        <v>4.9875745018572074E-2</v>
      </c>
      <c r="AB96" s="5">
        <f t="shared" si="185"/>
        <v>2.3731008468832252E-2</v>
      </c>
      <c r="AC96" s="5">
        <f t="shared" si="186"/>
        <v>7.0860340110929425E-4</v>
      </c>
      <c r="AD96" s="5">
        <f t="shared" si="187"/>
        <v>2.7099153418248868E-3</v>
      </c>
      <c r="AE96" s="5">
        <f t="shared" si="188"/>
        <v>4.2891418686125003E-3</v>
      </c>
      <c r="AF96" s="5">
        <f t="shared" si="189"/>
        <v>3.3943381339536904E-3</v>
      </c>
      <c r="AG96" s="5">
        <f t="shared" si="190"/>
        <v>1.7908059810169503E-3</v>
      </c>
      <c r="AH96" s="5">
        <f t="shared" si="191"/>
        <v>2.0738975491071062E-2</v>
      </c>
      <c r="AI96" s="5">
        <f t="shared" si="192"/>
        <v>1.9735316347866044E-2</v>
      </c>
      <c r="AJ96" s="5">
        <f t="shared" si="193"/>
        <v>9.3901145579258771E-3</v>
      </c>
      <c r="AK96" s="5">
        <f t="shared" si="194"/>
        <v>2.9785605276267647E-3</v>
      </c>
      <c r="AL96" s="5">
        <f t="shared" si="195"/>
        <v>4.2690840512233733E-5</v>
      </c>
      <c r="AM96" s="5">
        <f t="shared" si="196"/>
        <v>5.1575389121680942E-4</v>
      </c>
      <c r="AN96" s="5">
        <f t="shared" si="197"/>
        <v>8.163139174776411E-4</v>
      </c>
      <c r="AO96" s="5">
        <f t="shared" si="198"/>
        <v>6.4601394503834106E-4</v>
      </c>
      <c r="AP96" s="5">
        <f t="shared" si="199"/>
        <v>3.4082804686505637E-4</v>
      </c>
      <c r="AQ96" s="5">
        <f t="shared" si="200"/>
        <v>1.3486213233712165E-4</v>
      </c>
      <c r="AR96" s="5">
        <f t="shared" si="201"/>
        <v>6.5649584485528486E-3</v>
      </c>
      <c r="AS96" s="5">
        <f t="shared" si="202"/>
        <v>6.2472484163245013E-3</v>
      </c>
      <c r="AT96" s="5">
        <f t="shared" si="203"/>
        <v>2.9724569531641267E-3</v>
      </c>
      <c r="AU96" s="5">
        <f t="shared" si="204"/>
        <v>9.4286847046943926E-4</v>
      </c>
      <c r="AV96" s="5">
        <f t="shared" si="205"/>
        <v>2.2430962835114931E-4</v>
      </c>
      <c r="AW96" s="5">
        <f t="shared" si="206"/>
        <v>1.7860914284076089E-6</v>
      </c>
      <c r="AX96" s="5">
        <f t="shared" si="207"/>
        <v>8.1799011762409129E-5</v>
      </c>
      <c r="AY96" s="5">
        <f t="shared" si="208"/>
        <v>1.2946809103084778E-4</v>
      </c>
      <c r="AZ96" s="5">
        <f t="shared" si="209"/>
        <v>1.0245836859165382E-4</v>
      </c>
      <c r="BA96" s="5">
        <f t="shared" si="210"/>
        <v>5.4055622050079527E-5</v>
      </c>
      <c r="BB96" s="5">
        <f t="shared" si="211"/>
        <v>2.1389250449126324E-5</v>
      </c>
      <c r="BC96" s="5">
        <f t="shared" si="212"/>
        <v>6.7708041076889633E-6</v>
      </c>
      <c r="BD96" s="5">
        <f t="shared" si="213"/>
        <v>1.7317907631527372E-3</v>
      </c>
      <c r="BE96" s="5">
        <f t="shared" si="214"/>
        <v>1.6479810477545698E-3</v>
      </c>
      <c r="BF96" s="5">
        <f t="shared" si="215"/>
        <v>7.8411364454157269E-4</v>
      </c>
      <c r="BG96" s="5">
        <f t="shared" si="216"/>
        <v>2.4872219996866288E-4</v>
      </c>
      <c r="BH96" s="5">
        <f t="shared" si="217"/>
        <v>5.9171332996079143E-5</v>
      </c>
      <c r="BI96" s="5">
        <f t="shared" si="218"/>
        <v>1.1261549307537539E-5</v>
      </c>
      <c r="BJ96" s="8">
        <f t="shared" si="219"/>
        <v>0.22694419092502788</v>
      </c>
      <c r="BK96" s="8">
        <f t="shared" si="220"/>
        <v>0.25215769262969201</v>
      </c>
      <c r="BL96" s="8">
        <f t="shared" si="221"/>
        <v>0.46729577132860328</v>
      </c>
      <c r="BM96" s="8">
        <f t="shared" si="222"/>
        <v>0.46365316195928569</v>
      </c>
      <c r="BN96" s="8">
        <f t="shared" si="223"/>
        <v>0.53502903656635747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1.4517241379310299</v>
      </c>
      <c r="F97">
        <f>VLOOKUP(B97,home!$B$2:$E$405,3,FALSE)</f>
        <v>0.53</v>
      </c>
      <c r="G97">
        <f>VLOOKUP(C97,away!$B$2:$E$405,4,FALSE)</f>
        <v>1.28</v>
      </c>
      <c r="H97">
        <f>VLOOKUP(A97,away!$A$2:$E$405,3,FALSE)</f>
        <v>1.17241379310345</v>
      </c>
      <c r="I97">
        <f>VLOOKUP(C97,away!$B$2:$E$405,3,FALSE)</f>
        <v>0.59</v>
      </c>
      <c r="J97">
        <f>VLOOKUP(B97,home!$B$2:$E$405,4,FALSE)</f>
        <v>0.85</v>
      </c>
      <c r="K97" s="3">
        <f t="shared" si="168"/>
        <v>0.98484965517241085</v>
      </c>
      <c r="L97" s="3">
        <f t="shared" si="169"/>
        <v>0.58796551724138013</v>
      </c>
      <c r="M97" s="5">
        <f t="shared" si="170"/>
        <v>0.20746032292515654</v>
      </c>
      <c r="N97" s="5">
        <f t="shared" si="171"/>
        <v>0.20431722749479739</v>
      </c>
      <c r="O97" s="5">
        <f t="shared" si="172"/>
        <v>0.12197951607575343</v>
      </c>
      <c r="P97" s="5">
        <f t="shared" si="173"/>
        <v>0.1201314843453033</v>
      </c>
      <c r="Q97" s="5">
        <f t="shared" si="174"/>
        <v>0.10061087552201713</v>
      </c>
      <c r="R97" s="5">
        <f t="shared" si="175"/>
        <v>3.5859874631166799E-2</v>
      </c>
      <c r="S97" s="5">
        <f t="shared" si="176"/>
        <v>1.7390763360823687E-2</v>
      </c>
      <c r="T97" s="5">
        <f t="shared" si="177"/>
        <v>5.9155725466410909E-2</v>
      </c>
      <c r="U97" s="5">
        <f t="shared" si="178"/>
        <v>3.5316585165030508E-2</v>
      </c>
      <c r="V97" s="5">
        <f t="shared" si="179"/>
        <v>1.1189171484169412E-3</v>
      </c>
      <c r="W97" s="5">
        <f t="shared" si="180"/>
        <v>3.30288620214843E-2</v>
      </c>
      <c r="X97" s="5">
        <f t="shared" si="181"/>
        <v>1.9419831942356195E-2</v>
      </c>
      <c r="Y97" s="5">
        <f t="shared" si="182"/>
        <v>5.7090957663640685E-3</v>
      </c>
      <c r="Z97" s="5">
        <f t="shared" si="183"/>
        <v>7.0281232452416784E-3</v>
      </c>
      <c r="AA97" s="5">
        <f t="shared" si="184"/>
        <v>6.9216447545854716E-3</v>
      </c>
      <c r="AB97" s="5">
        <f t="shared" si="185"/>
        <v>3.4083897248897142E-3</v>
      </c>
      <c r="AC97" s="5">
        <f t="shared" si="186"/>
        <v>4.0494844991165352E-5</v>
      </c>
      <c r="AD97" s="5">
        <f t="shared" si="187"/>
        <v>8.1321158431489869E-3</v>
      </c>
      <c r="AE97" s="5">
        <f t="shared" si="188"/>
        <v>4.7814036979839164E-3</v>
      </c>
      <c r="AF97" s="5">
        <f t="shared" si="189"/>
        <v>1.4056502492124806E-3</v>
      </c>
      <c r="AG97" s="5">
        <f t="shared" si="190"/>
        <v>2.7549129194623037E-4</v>
      </c>
      <c r="AH97" s="5">
        <f t="shared" si="191"/>
        <v>1.0330735297811727E-3</v>
      </c>
      <c r="AI97" s="5">
        <f t="shared" si="192"/>
        <v>1.0174221095727331E-3</v>
      </c>
      <c r="AJ97" s="5">
        <f t="shared" si="193"/>
        <v>5.0100390688874647E-4</v>
      </c>
      <c r="AK97" s="5">
        <f t="shared" si="194"/>
        <v>1.6447117497980421E-4</v>
      </c>
      <c r="AL97" s="5">
        <f t="shared" si="195"/>
        <v>9.379539699023144E-7</v>
      </c>
      <c r="AM97" s="5">
        <f t="shared" si="196"/>
        <v>1.6017822967894762E-3</v>
      </c>
      <c r="AN97" s="5">
        <f t="shared" si="197"/>
        <v>9.4179275663991034E-4</v>
      </c>
      <c r="AO97" s="5">
        <f t="shared" si="198"/>
        <v>2.7687083264598506E-4</v>
      </c>
      <c r="AP97" s="5">
        <f t="shared" si="199"/>
        <v>5.4263500775249405E-5</v>
      </c>
      <c r="AQ97" s="5">
        <f t="shared" si="200"/>
        <v>7.9762668251618879E-6</v>
      </c>
      <c r="AR97" s="5">
        <f t="shared" si="201"/>
        <v>1.2148232245723314E-4</v>
      </c>
      <c r="AS97" s="5">
        <f t="shared" si="202"/>
        <v>1.1964182338154967E-4</v>
      </c>
      <c r="AT97" s="5">
        <f t="shared" si="203"/>
        <v>5.8914604250758843E-5</v>
      </c>
      <c r="AU97" s="5">
        <f t="shared" si="204"/>
        <v>1.9340675893659632E-5</v>
      </c>
      <c r="AV97" s="5">
        <f t="shared" si="205"/>
        <v>4.7619144961680108E-6</v>
      </c>
      <c r="AW97" s="5">
        <f t="shared" si="206"/>
        <v>1.5086928037236804E-8</v>
      </c>
      <c r="AX97" s="5">
        <f t="shared" si="207"/>
        <v>2.6291912377573122E-4</v>
      </c>
      <c r="AY97" s="5">
        <f t="shared" si="208"/>
        <v>1.5458737860344826E-4</v>
      </c>
      <c r="AZ97" s="5">
        <f t="shared" si="209"/>
        <v>4.544602400978276E-5</v>
      </c>
      <c r="BA97" s="5">
        <f t="shared" si="210"/>
        <v>8.906898337825368E-6</v>
      </c>
      <c r="BB97" s="5">
        <f t="shared" si="211"/>
        <v>1.3092372720539702E-6</v>
      </c>
      <c r="BC97" s="5">
        <f t="shared" si="212"/>
        <v>1.5395727397098128E-7</v>
      </c>
      <c r="BD97" s="5">
        <f t="shared" si="213"/>
        <v>1.1904569426541862E-5</v>
      </c>
      <c r="BE97" s="5">
        <f t="shared" si="214"/>
        <v>1.1724211094705777E-5</v>
      </c>
      <c r="BF97" s="5">
        <f t="shared" si="215"/>
        <v>5.7732926268947688E-6</v>
      </c>
      <c r="BG97" s="5">
        <f t="shared" si="216"/>
        <v>1.8952750842689117E-6</v>
      </c>
      <c r="BH97" s="5">
        <f t="shared" si="217"/>
        <v>4.6664025329977483E-7</v>
      </c>
      <c r="BI97" s="5">
        <f t="shared" si="218"/>
        <v>9.1914098510369971E-8</v>
      </c>
      <c r="BJ97" s="8">
        <f t="shared" si="219"/>
        <v>0.44019228756867018</v>
      </c>
      <c r="BK97" s="8">
        <f t="shared" si="220"/>
        <v>0.34629750795726499</v>
      </c>
      <c r="BL97" s="8">
        <f t="shared" si="221"/>
        <v>0.20655797831571196</v>
      </c>
      <c r="BM97" s="8">
        <f t="shared" si="222"/>
        <v>0.20956202380101885</v>
      </c>
      <c r="BN97" s="8">
        <f t="shared" si="223"/>
        <v>0.79035930099419449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1.3127272727272701</v>
      </c>
      <c r="F98">
        <f>VLOOKUP(B98,home!$B$2:$E$405,3,FALSE)</f>
        <v>0.44</v>
      </c>
      <c r="G98">
        <f>VLOOKUP(C98,away!$B$2:$E$405,4,FALSE)</f>
        <v>0.82</v>
      </c>
      <c r="H98">
        <f>VLOOKUP(A98,away!$A$2:$E$405,3,FALSE)</f>
        <v>1.2909090909090899</v>
      </c>
      <c r="I98">
        <f>VLOOKUP(C98,away!$B$2:$E$405,3,FALSE)</f>
        <v>1.23</v>
      </c>
      <c r="J98">
        <f>VLOOKUP(B98,home!$B$2:$E$405,4,FALSE)</f>
        <v>1</v>
      </c>
      <c r="K98" s="3">
        <f t="shared" si="168"/>
        <v>0.47363199999999905</v>
      </c>
      <c r="L98" s="3">
        <f t="shared" si="169"/>
        <v>1.5878181818181805</v>
      </c>
      <c r="M98" s="5">
        <f t="shared" si="170"/>
        <v>0.12726927241985317</v>
      </c>
      <c r="N98" s="5">
        <f t="shared" si="171"/>
        <v>6.0278800034759765E-2</v>
      </c>
      <c r="O98" s="5">
        <f t="shared" si="172"/>
        <v>0.20208046473501393</v>
      </c>
      <c r="P98" s="5">
        <f t="shared" si="173"/>
        <v>9.5711774673373926E-2</v>
      </c>
      <c r="Q98" s="5">
        <f t="shared" si="174"/>
        <v>1.427498430903164E-2</v>
      </c>
      <c r="R98" s="5">
        <f t="shared" si="175"/>
        <v>0.16043351804826139</v>
      </c>
      <c r="S98" s="5">
        <f t="shared" si="176"/>
        <v>1.7994806674359695E-2</v>
      </c>
      <c r="T98" s="5">
        <f t="shared" si="177"/>
        <v>2.2666079631049673E-2</v>
      </c>
      <c r="U98" s="5">
        <f t="shared" si="178"/>
        <v>7.5986448020233979E-2</v>
      </c>
      <c r="V98" s="5">
        <f t="shared" si="179"/>
        <v>1.5036490470251261E-3</v>
      </c>
      <c r="W98" s="5">
        <f t="shared" si="180"/>
        <v>2.2536964560850871E-3</v>
      </c>
      <c r="X98" s="5">
        <f t="shared" si="181"/>
        <v>3.5784602092710995E-3</v>
      </c>
      <c r="Y98" s="5">
        <f t="shared" si="182"/>
        <v>2.8409720915967716E-3</v>
      </c>
      <c r="Z98" s="5">
        <f t="shared" si="183"/>
        <v>8.491308564336153E-2</v>
      </c>
      <c r="AA98" s="5">
        <f t="shared" si="184"/>
        <v>4.0217554579436522E-2</v>
      </c>
      <c r="AB98" s="5">
        <f t="shared" si="185"/>
        <v>9.5241604052838207E-3</v>
      </c>
      <c r="AC98" s="5">
        <f t="shared" si="186"/>
        <v>7.0675405402417972E-5</v>
      </c>
      <c r="AD98" s="5">
        <f t="shared" si="187"/>
        <v>2.6685568997212238E-4</v>
      </c>
      <c r="AE98" s="5">
        <f t="shared" si="188"/>
        <v>4.2371831645937141E-4</v>
      </c>
      <c r="AF98" s="5">
        <f t="shared" si="189"/>
        <v>3.3639382342178984E-4</v>
      </c>
      <c r="AG98" s="5">
        <f t="shared" si="190"/>
        <v>1.7804407636015074E-4</v>
      </c>
      <c r="AH98" s="5">
        <f t="shared" si="191"/>
        <v>3.3706635314703443E-2</v>
      </c>
      <c r="AI98" s="5">
        <f t="shared" si="192"/>
        <v>1.5964541097373587E-2</v>
      </c>
      <c r="AJ98" s="5">
        <f t="shared" si="193"/>
        <v>3.7806587645156159E-3</v>
      </c>
      <c r="AK98" s="5">
        <f t="shared" si="194"/>
        <v>5.9688032398501887E-4</v>
      </c>
      <c r="AL98" s="5">
        <f t="shared" si="195"/>
        <v>2.1260335187617125E-6</v>
      </c>
      <c r="AM98" s="5">
        <f t="shared" si="196"/>
        <v>2.5278278830575214E-5</v>
      </c>
      <c r="AN98" s="5">
        <f t="shared" si="197"/>
        <v>4.013731073225694E-5</v>
      </c>
      <c r="AO98" s="5">
        <f t="shared" si="198"/>
        <v>3.1865375874981782E-5</v>
      </c>
      <c r="AP98" s="5">
        <f t="shared" si="199"/>
        <v>1.6865474394922154E-5</v>
      </c>
      <c r="AQ98" s="5">
        <f t="shared" si="200"/>
        <v>6.6948267223115946E-6</v>
      </c>
      <c r="AR98" s="5">
        <f t="shared" si="201"/>
        <v>1.0704001680120177E-2</v>
      </c>
      <c r="AS98" s="5">
        <f t="shared" si="202"/>
        <v>5.0697577237586687E-3</v>
      </c>
      <c r="AT98" s="5">
        <f t="shared" si="203"/>
        <v>1.2005997451096304E-3</v>
      </c>
      <c r="AU98" s="5">
        <f t="shared" si="204"/>
        <v>1.8954748615858781E-4</v>
      </c>
      <c r="AV98" s="5">
        <f t="shared" si="205"/>
        <v>2.2443938741066016E-5</v>
      </c>
      <c r="AW98" s="5">
        <f t="shared" si="206"/>
        <v>4.4412928856087245E-8</v>
      </c>
      <c r="AX98" s="5">
        <f t="shared" si="207"/>
        <v>1.9954336265138286E-6</v>
      </c>
      <c r="AY98" s="5">
        <f t="shared" si="208"/>
        <v>3.1683857927900456E-6</v>
      </c>
      <c r="AZ98" s="5">
        <f t="shared" si="209"/>
        <v>2.5154102844032225E-6</v>
      </c>
      <c r="BA98" s="5">
        <f t="shared" si="210"/>
        <v>1.3313380614359587E-6</v>
      </c>
      <c r="BB98" s="5">
        <f t="shared" si="211"/>
        <v>5.2848069502364626E-7</v>
      </c>
      <c r="BC98" s="5">
        <f t="shared" si="212"/>
        <v>1.6782625125969085E-7</v>
      </c>
      <c r="BD98" s="5">
        <f t="shared" si="213"/>
        <v>2.8326680809845281E-3</v>
      </c>
      <c r="BE98" s="5">
        <f t="shared" si="214"/>
        <v>1.3416422485328613E-3</v>
      </c>
      <c r="BF98" s="5">
        <f t="shared" si="215"/>
        <v>3.1772235072855741E-4</v>
      </c>
      <c r="BG98" s="5">
        <f t="shared" si="216"/>
        <v>5.016115747342261E-5</v>
      </c>
      <c r="BH98" s="5">
        <f t="shared" si="217"/>
        <v>5.9394823341130113E-6</v>
      </c>
      <c r="BI98" s="5">
        <f t="shared" si="218"/>
        <v>5.626257793741219E-7</v>
      </c>
      <c r="BJ98" s="8">
        <f t="shared" si="219"/>
        <v>0.10722855277927394</v>
      </c>
      <c r="BK98" s="8">
        <f t="shared" si="220"/>
        <v>0.24255547263932589</v>
      </c>
      <c r="BL98" s="8">
        <f t="shared" si="221"/>
        <v>0.56402590780852824</v>
      </c>
      <c r="BM98" s="8">
        <f t="shared" si="222"/>
        <v>0.33867108067733193</v>
      </c>
      <c r="BN98" s="8">
        <f t="shared" si="223"/>
        <v>0.66004881422029382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1.3127272727272701</v>
      </c>
      <c r="F99">
        <f>VLOOKUP(B99,home!$B$2:$E$405,3,FALSE)</f>
        <v>0.46</v>
      </c>
      <c r="G99">
        <f>VLOOKUP(C99,away!$B$2:$E$405,4,FALSE)</f>
        <v>0.82</v>
      </c>
      <c r="H99">
        <f>VLOOKUP(A99,away!$A$2:$E$405,3,FALSE)</f>
        <v>1.2909090909090899</v>
      </c>
      <c r="I99">
        <f>VLOOKUP(C99,away!$B$2:$E$405,3,FALSE)</f>
        <v>1.1399999999999999</v>
      </c>
      <c r="J99">
        <f>VLOOKUP(B99,home!$B$2:$E$405,4,FALSE)</f>
        <v>1.7</v>
      </c>
      <c r="K99" s="3">
        <f t="shared" si="168"/>
        <v>0.49516072727272631</v>
      </c>
      <c r="L99" s="3">
        <f t="shared" si="169"/>
        <v>2.5017818181818159</v>
      </c>
      <c r="M99" s="5">
        <f t="shared" si="170"/>
        <v>4.9939523009155773E-2</v>
      </c>
      <c r="N99" s="5">
        <f t="shared" si="171"/>
        <v>2.472809053286662E-2</v>
      </c>
      <c r="O99" s="5">
        <f t="shared" si="172"/>
        <v>0.12493779067297835</v>
      </c>
      <c r="P99" s="5">
        <f t="shared" si="173"/>
        <v>6.1864287293479599E-2</v>
      </c>
      <c r="Q99" s="5">
        <f t="shared" si="174"/>
        <v>6.1221896461600275E-3</v>
      </c>
      <c r="R99" s="5">
        <f t="shared" si="175"/>
        <v>0.15628354655473148</v>
      </c>
      <c r="S99" s="5">
        <f t="shared" si="176"/>
        <v>1.9159123934906812E-2</v>
      </c>
      <c r="T99" s="5">
        <f t="shared" si="177"/>
        <v>1.531638274422412E-2</v>
      </c>
      <c r="U99" s="5">
        <f t="shared" si="178"/>
        <v>7.7385474572801816E-2</v>
      </c>
      <c r="V99" s="5">
        <f t="shared" si="179"/>
        <v>2.6371131320024671E-3</v>
      </c>
      <c r="W99" s="5">
        <f t="shared" si="180"/>
        <v>1.0104892925647182E-3</v>
      </c>
      <c r="X99" s="5">
        <f t="shared" si="181"/>
        <v>2.5280237396058175E-3</v>
      </c>
      <c r="Y99" s="5">
        <f t="shared" si="182"/>
        <v>3.1622819138389185E-3</v>
      </c>
      <c r="Z99" s="5">
        <f t="shared" si="183"/>
        <v>0.13032911175053286</v>
      </c>
      <c r="AA99" s="5">
        <f t="shared" si="184"/>
        <v>6.4533857759202271E-2</v>
      </c>
      <c r="AB99" s="5">
        <f t="shared" si="185"/>
        <v>1.5977315970880635E-2</v>
      </c>
      <c r="AC99" s="5">
        <f t="shared" si="186"/>
        <v>2.0417586436710945E-4</v>
      </c>
      <c r="AD99" s="5">
        <f t="shared" si="187"/>
        <v>1.2508865325191212E-4</v>
      </c>
      <c r="AE99" s="5">
        <f t="shared" si="188"/>
        <v>3.1294451836648342E-4</v>
      </c>
      <c r="AF99" s="5">
        <f t="shared" si="189"/>
        <v>3.9145945307446692E-4</v>
      </c>
      <c r="AG99" s="5">
        <f t="shared" si="190"/>
        <v>3.2644871408569966E-4</v>
      </c>
      <c r="AH99" s="5">
        <f t="shared" si="191"/>
        <v>8.1513750539317323E-2</v>
      </c>
      <c r="AI99" s="5">
        <f t="shared" si="192"/>
        <v>4.0362407999775952E-2</v>
      </c>
      <c r="AJ99" s="5">
        <f t="shared" si="193"/>
        <v>9.9929396498237844E-3</v>
      </c>
      <c r="AK99" s="5">
        <f t="shared" si="194"/>
        <v>1.6493704215330696E-3</v>
      </c>
      <c r="AL99" s="5">
        <f t="shared" si="195"/>
        <v>1.0117192612581117E-5</v>
      </c>
      <c r="AM99" s="5">
        <f t="shared" si="196"/>
        <v>1.2387797703556546E-5</v>
      </c>
      <c r="AN99" s="5">
        <f t="shared" si="197"/>
        <v>3.0991567062072214E-5</v>
      </c>
      <c r="AO99" s="5">
        <f t="shared" si="198"/>
        <v>3.8767069496427368E-5</v>
      </c>
      <c r="AP99" s="5">
        <f t="shared" si="199"/>
        <v>3.2328916536784286E-5</v>
      </c>
      <c r="AQ99" s="5">
        <f t="shared" si="200"/>
        <v>2.0219973898311101E-5</v>
      </c>
      <c r="AR99" s="5">
        <f t="shared" si="201"/>
        <v>4.0785923806214437E-2</v>
      </c>
      <c r="AS99" s="5">
        <f t="shared" si="202"/>
        <v>2.0195587694375145E-2</v>
      </c>
      <c r="AT99" s="5">
        <f t="shared" si="203"/>
        <v>5.0000309452234593E-3</v>
      </c>
      <c r="AU99" s="5">
        <f t="shared" si="204"/>
        <v>8.2527298640766187E-4</v>
      </c>
      <c r="AV99" s="5">
        <f t="shared" si="205"/>
        <v>1.0216069303703814E-4</v>
      </c>
      <c r="AW99" s="5">
        <f t="shared" si="206"/>
        <v>3.4813937198122926E-7</v>
      </c>
      <c r="AX99" s="5">
        <f t="shared" si="207"/>
        <v>1.0223251533667439E-6</v>
      </c>
      <c r="AY99" s="5">
        <f t="shared" si="208"/>
        <v>2.5576344809628562E-6</v>
      </c>
      <c r="AZ99" s="5">
        <f t="shared" si="209"/>
        <v>3.1993217210138803E-6</v>
      </c>
      <c r="BA99" s="5">
        <f t="shared" si="210"/>
        <v>2.668001637382227E-6</v>
      </c>
      <c r="BB99" s="5">
        <f t="shared" si="211"/>
        <v>1.6686894968205433E-6</v>
      </c>
      <c r="BC99" s="5">
        <f t="shared" si="212"/>
        <v>8.349394086673193E-7</v>
      </c>
      <c r="BD99" s="5">
        <f t="shared" si="213"/>
        <v>1.7006247102689356E-2</v>
      </c>
      <c r="BE99" s="5">
        <f t="shared" si="214"/>
        <v>8.4208256835473557E-3</v>
      </c>
      <c r="BF99" s="5">
        <f t="shared" si="215"/>
        <v>2.0848310848510807E-3</v>
      </c>
      <c r="BG99" s="5">
        <f t="shared" si="216"/>
        <v>3.4410882540521611E-4</v>
      </c>
      <c r="BH99" s="5">
        <f t="shared" si="217"/>
        <v>4.2597294062152591E-5</v>
      </c>
      <c r="BI99" s="5">
        <f t="shared" si="218"/>
        <v>4.2185014215331356E-6</v>
      </c>
      <c r="BJ99" s="8">
        <f t="shared" si="219"/>
        <v>5.4170045444634135E-2</v>
      </c>
      <c r="BK99" s="8">
        <f t="shared" si="220"/>
        <v>0.13381689806100527</v>
      </c>
      <c r="BL99" s="8">
        <f t="shared" si="221"/>
        <v>0.6674482587582794</v>
      </c>
      <c r="BM99" s="8">
        <f t="shared" si="222"/>
        <v>0.56188667680997095</v>
      </c>
      <c r="BN99" s="8">
        <f t="shared" si="223"/>
        <v>0.42387542770937181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1.3127272727272701</v>
      </c>
      <c r="F100">
        <f>VLOOKUP(B100,home!$B$2:$E$405,3,FALSE)</f>
        <v>1.1200000000000001</v>
      </c>
      <c r="G100">
        <f>VLOOKUP(C100,away!$B$2:$E$405,4,FALSE)</f>
        <v>0.76</v>
      </c>
      <c r="H100">
        <f>VLOOKUP(A100,away!$A$2:$E$405,3,FALSE)</f>
        <v>1.2909090909090899</v>
      </c>
      <c r="I100">
        <f>VLOOKUP(C100,away!$B$2:$E$405,3,FALSE)</f>
        <v>1.03</v>
      </c>
      <c r="J100">
        <f>VLOOKUP(B100,home!$B$2:$E$405,4,FALSE)</f>
        <v>0.93</v>
      </c>
      <c r="K100" s="3">
        <f t="shared" si="168"/>
        <v>1.1173934545454525</v>
      </c>
      <c r="L100" s="3">
        <f t="shared" si="169"/>
        <v>1.2365618181818172</v>
      </c>
      <c r="M100" s="5">
        <f t="shared" si="170"/>
        <v>9.4992696172943245E-2</v>
      </c>
      <c r="N100" s="5">
        <f t="shared" si="171"/>
        <v>0.10614421693327164</v>
      </c>
      <c r="O100" s="5">
        <f t="shared" si="172"/>
        <v>0.11746434109360764</v>
      </c>
      <c r="P100" s="5">
        <f t="shared" si="173"/>
        <v>0.13125388588049158</v>
      </c>
      <c r="Q100" s="5">
        <f t="shared" si="174"/>
        <v>5.930242661954517E-2</v>
      </c>
      <c r="R100" s="5">
        <f t="shared" si="175"/>
        <v>7.2625959597120329E-2</v>
      </c>
      <c r="S100" s="5">
        <f t="shared" si="176"/>
        <v>4.533922936392043E-2</v>
      </c>
      <c r="T100" s="5">
        <f t="shared" si="177"/>
        <v>7.333111648325856E-2</v>
      </c>
      <c r="U100" s="5">
        <f t="shared" si="178"/>
        <v>8.1151771883904739E-2</v>
      </c>
      <c r="V100" s="5">
        <f t="shared" si="179"/>
        <v>6.9607106377563227E-3</v>
      </c>
      <c r="W100" s="5">
        <f t="shared" si="180"/>
        <v>2.2088047781113916E-2</v>
      </c>
      <c r="X100" s="5">
        <f t="shared" si="181"/>
        <v>2.7313236524301076E-2</v>
      </c>
      <c r="Y100" s="5">
        <f t="shared" si="182"/>
        <v>1.6887252708459883E-2</v>
      </c>
      <c r="Z100" s="5">
        <f t="shared" si="183"/>
        <v>2.99354962155381E-2</v>
      </c>
      <c r="AA100" s="5">
        <f t="shared" si="184"/>
        <v>3.3449727529812436E-2</v>
      </c>
      <c r="AB100" s="5">
        <f t="shared" si="185"/>
        <v>1.8688253299070624E-2</v>
      </c>
      <c r="AC100" s="5">
        <f t="shared" si="186"/>
        <v>6.0111221474323958E-4</v>
      </c>
      <c r="AD100" s="5">
        <f t="shared" si="187"/>
        <v>6.1702600035759766E-3</v>
      </c>
      <c r="AE100" s="5">
        <f t="shared" si="188"/>
        <v>7.6299079286764543E-3</v>
      </c>
      <c r="AF100" s="5">
        <f t="shared" si="189"/>
        <v>4.7174264104220117E-3</v>
      </c>
      <c r="AG100" s="5">
        <f t="shared" si="190"/>
        <v>1.9444631264034552E-3</v>
      </c>
      <c r="AH100" s="5">
        <f t="shared" si="191"/>
        <v>9.2542729071151807E-3</v>
      </c>
      <c r="AI100" s="5">
        <f t="shared" si="192"/>
        <v>1.0340663972987819E-2</v>
      </c>
      <c r="AJ100" s="5">
        <f t="shared" si="193"/>
        <v>5.7772951195352827E-3</v>
      </c>
      <c r="AK100" s="5">
        <f t="shared" si="194"/>
        <v>2.1518372505153699E-3</v>
      </c>
      <c r="AL100" s="5">
        <f t="shared" si="195"/>
        <v>3.3222897007423277E-5</v>
      </c>
      <c r="AM100" s="5">
        <f t="shared" si="196"/>
        <v>1.3789216281678786E-3</v>
      </c>
      <c r="AN100" s="5">
        <f t="shared" si="197"/>
        <v>1.7051218356575035E-3</v>
      </c>
      <c r="AO100" s="5">
        <f t="shared" si="198"/>
        <v>1.0542442786610805E-3</v>
      </c>
      <c r="AP100" s="5">
        <f t="shared" si="199"/>
        <v>4.3454607400964131E-4</v>
      </c>
      <c r="AQ100" s="5">
        <f t="shared" si="200"/>
        <v>1.343357708402832E-4</v>
      </c>
      <c r="AR100" s="5">
        <f t="shared" si="201"/>
        <v>2.2886961063946134E-3</v>
      </c>
      <c r="AS100" s="5">
        <f t="shared" si="202"/>
        <v>2.5573740487290038E-3</v>
      </c>
      <c r="AT100" s="5">
        <f t="shared" si="203"/>
        <v>1.428796511437096E-3</v>
      </c>
      <c r="AU100" s="5">
        <f t="shared" si="204"/>
        <v>5.3217595658572911E-4</v>
      </c>
      <c r="AV100" s="5">
        <f t="shared" si="205"/>
        <v>1.4866248263883971E-4</v>
      </c>
      <c r="AW100" s="5">
        <f t="shared" si="206"/>
        <v>1.2751373140931653E-6</v>
      </c>
      <c r="AX100" s="5">
        <f t="shared" si="207"/>
        <v>2.5679966694099082E-4</v>
      </c>
      <c r="AY100" s="5">
        <f t="shared" si="208"/>
        <v>3.175486630610367E-4</v>
      </c>
      <c r="AZ100" s="5">
        <f t="shared" si="209"/>
        <v>1.9633427607798046E-4</v>
      </c>
      <c r="BA100" s="5">
        <f t="shared" si="210"/>
        <v>8.0926489799466113E-5</v>
      </c>
      <c r="BB100" s="5">
        <f t="shared" si="211"/>
        <v>2.501765184137504E-5</v>
      </c>
      <c r="BC100" s="5">
        <f t="shared" si="212"/>
        <v>6.187174609522075E-6</v>
      </c>
      <c r="BD100" s="5">
        <f t="shared" si="213"/>
        <v>4.7168570309816146E-4</v>
      </c>
      <c r="BE100" s="5">
        <f t="shared" si="214"/>
        <v>5.270585172445553E-4</v>
      </c>
      <c r="BF100" s="5">
        <f t="shared" si="215"/>
        <v>2.9446586866574886E-4</v>
      </c>
      <c r="BG100" s="5">
        <f t="shared" si="216"/>
        <v>1.0967807807804951E-4</v>
      </c>
      <c r="BH100" s="5">
        <f t="shared" si="217"/>
        <v>3.0638391637884409E-5</v>
      </c>
      <c r="BI100" s="5">
        <f t="shared" si="218"/>
        <v>6.8470276547944301E-6</v>
      </c>
      <c r="BJ100" s="8">
        <f t="shared" si="219"/>
        <v>0.33111833802869484</v>
      </c>
      <c r="BK100" s="8">
        <f t="shared" si="220"/>
        <v>0.2794984058299233</v>
      </c>
      <c r="BL100" s="8">
        <f t="shared" si="221"/>
        <v>0.3593002013458339</v>
      </c>
      <c r="BM100" s="8">
        <f t="shared" si="222"/>
        <v>0.41775264159726355</v>
      </c>
      <c r="BN100" s="8">
        <f t="shared" si="223"/>
        <v>0.58178352629697971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1.6031128404669299</v>
      </c>
      <c r="F101">
        <f>VLOOKUP(B101,home!$B$2:$E$405,3,FALSE)</f>
        <v>0.28999999999999998</v>
      </c>
      <c r="G101">
        <f>VLOOKUP(C101,away!$B$2:$E$405,4,FALSE)</f>
        <v>0.53</v>
      </c>
      <c r="H101">
        <f>VLOOKUP(A101,away!$A$2:$E$405,3,FALSE)</f>
        <v>1.3852140077821</v>
      </c>
      <c r="I101">
        <f>VLOOKUP(C101,away!$B$2:$E$405,3,FALSE)</f>
        <v>1.3</v>
      </c>
      <c r="J101">
        <f>VLOOKUP(B101,home!$B$2:$E$405,4,FALSE)</f>
        <v>1.22</v>
      </c>
      <c r="K101" s="3">
        <f t="shared" si="168"/>
        <v>0.24639844357976712</v>
      </c>
      <c r="L101" s="3">
        <f t="shared" si="169"/>
        <v>2.1969494163424104</v>
      </c>
      <c r="M101" s="5">
        <f t="shared" si="170"/>
        <v>8.6869537052598464E-2</v>
      </c>
      <c r="N101" s="5">
        <f t="shared" si="171"/>
        <v>2.1404518724255171E-2</v>
      </c>
      <c r="O101" s="5">
        <f t="shared" si="172"/>
        <v>0.1908479787256416</v>
      </c>
      <c r="P101" s="5">
        <f t="shared" si="173"/>
        <v>4.7024644918342594E-2</v>
      </c>
      <c r="Q101" s="5">
        <f t="shared" si="174"/>
        <v>2.6370200496152289E-3</v>
      </c>
      <c r="R101" s="5">
        <f t="shared" si="175"/>
        <v>0.20964167773571354</v>
      </c>
      <c r="S101" s="5">
        <f t="shared" si="176"/>
        <v>6.3639029996133134E-3</v>
      </c>
      <c r="T101" s="5">
        <f t="shared" si="177"/>
        <v>5.7933996588854118E-3</v>
      </c>
      <c r="U101" s="5">
        <f t="shared" si="178"/>
        <v>5.1655383103530933E-2</v>
      </c>
      <c r="V101" s="5">
        <f t="shared" si="179"/>
        <v>3.8277102909490678E-4</v>
      </c>
      <c r="W101" s="5">
        <f t="shared" si="180"/>
        <v>2.1658587863794415E-4</v>
      </c>
      <c r="X101" s="5">
        <f t="shared" si="181"/>
        <v>4.7582821966163954E-4</v>
      </c>
      <c r="Y101" s="5">
        <f t="shared" si="182"/>
        <v>5.226852647324437E-4</v>
      </c>
      <c r="Z101" s="5">
        <f t="shared" si="183"/>
        <v>0.15352405384750653</v>
      </c>
      <c r="AA101" s="5">
        <f t="shared" si="184"/>
        <v>3.7828087920081958E-2</v>
      </c>
      <c r="AB101" s="5">
        <f t="shared" si="185"/>
        <v>4.6603909935533944E-3</v>
      </c>
      <c r="AC101" s="5">
        <f t="shared" si="186"/>
        <v>1.2950218467635839E-5</v>
      </c>
      <c r="AD101" s="5">
        <f t="shared" si="187"/>
        <v>1.3341605849436447E-5</v>
      </c>
      <c r="AE101" s="5">
        <f t="shared" si="188"/>
        <v>2.9310833183989892E-5</v>
      </c>
      <c r="AF101" s="5">
        <f t="shared" si="189"/>
        <v>3.2197208928038177E-5</v>
      </c>
      <c r="AG101" s="5">
        <f t="shared" si="190"/>
        <v>2.3578546454102705E-5</v>
      </c>
      <c r="AH101" s="5">
        <f t="shared" si="191"/>
        <v>8.4321145123700078E-2</v>
      </c>
      <c r="AI101" s="5">
        <f t="shared" si="192"/>
        <v>2.0776598919343369E-2</v>
      </c>
      <c r="AJ101" s="5">
        <f t="shared" si="193"/>
        <v>2.5596608183036393E-3</v>
      </c>
      <c r="AK101" s="5">
        <f t="shared" si="194"/>
        <v>2.1023214724070986E-4</v>
      </c>
      <c r="AL101" s="5">
        <f t="shared" si="195"/>
        <v>2.804110373867003E-7</v>
      </c>
      <c r="AM101" s="5">
        <f t="shared" si="196"/>
        <v>6.5747018323117202E-7</v>
      </c>
      <c r="AN101" s="5">
        <f t="shared" si="197"/>
        <v>1.4444287353122611E-6</v>
      </c>
      <c r="AO101" s="5">
        <f t="shared" si="198"/>
        <v>1.5866684334962393E-6</v>
      </c>
      <c r="AP101" s="5">
        <f t="shared" si="199"/>
        <v>1.1619434296328297E-6</v>
      </c>
      <c r="AQ101" s="5">
        <f t="shared" si="200"/>
        <v>6.3818273488868614E-7</v>
      </c>
      <c r="AR101" s="5">
        <f t="shared" si="201"/>
        <v>3.7049858112967293E-2</v>
      </c>
      <c r="AS101" s="5">
        <f t="shared" si="202"/>
        <v>9.1290273738863486E-3</v>
      </c>
      <c r="AT101" s="5">
        <f t="shared" si="203"/>
        <v>1.1246890681613428E-3</v>
      </c>
      <c r="AU101" s="5">
        <f t="shared" si="204"/>
        <v>9.2373878635377784E-5</v>
      </c>
      <c r="AV101" s="5">
        <f t="shared" si="205"/>
        <v>5.6901949807958495E-6</v>
      </c>
      <c r="AW101" s="5">
        <f t="shared" si="206"/>
        <v>4.2164855968341817E-9</v>
      </c>
      <c r="AX101" s="5">
        <f t="shared" si="207"/>
        <v>2.6999938308044142E-8</v>
      </c>
      <c r="AY101" s="5">
        <f t="shared" si="208"/>
        <v>5.9317498707138667E-8</v>
      </c>
      <c r="AZ101" s="5">
        <f t="shared" si="209"/>
        <v>6.5158772081769995E-8</v>
      </c>
      <c r="BA101" s="5">
        <f t="shared" si="210"/>
        <v>4.7716842098210908E-8</v>
      </c>
      <c r="BB101" s="5">
        <f t="shared" si="211"/>
        <v>2.6207872099341858E-8</v>
      </c>
      <c r="BC101" s="5">
        <f t="shared" si="212"/>
        <v>1.1515473862445121E-8</v>
      </c>
      <c r="BD101" s="5">
        <f t="shared" si="213"/>
        <v>1.3566110692808768E-2</v>
      </c>
      <c r="BE101" s="5">
        <f t="shared" si="214"/>
        <v>3.3426685601389162E-3</v>
      </c>
      <c r="BF101" s="5">
        <f t="shared" si="215"/>
        <v>4.118141653106252E-4</v>
      </c>
      <c r="BG101" s="5">
        <f t="shared" si="216"/>
        <v>3.3823456458879644E-5</v>
      </c>
      <c r="BH101" s="5">
        <f t="shared" si="217"/>
        <v>2.0835117569889922E-6</v>
      </c>
      <c r="BI101" s="5">
        <f t="shared" si="218"/>
        <v>1.0267481082044683E-7</v>
      </c>
      <c r="BJ101" s="8">
        <f t="shared" si="219"/>
        <v>3.1154191600117127E-2</v>
      </c>
      <c r="BK101" s="8">
        <f t="shared" si="220"/>
        <v>0.14065414594665301</v>
      </c>
      <c r="BL101" s="8">
        <f t="shared" si="221"/>
        <v>0.6672593971770252</v>
      </c>
      <c r="BM101" s="8">
        <f t="shared" si="222"/>
        <v>0.43416635626412226</v>
      </c>
      <c r="BN101" s="8">
        <f t="shared" si="223"/>
        <v>0.55842537720616658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1.4517241379310299</v>
      </c>
      <c r="F102">
        <f>VLOOKUP(B102,home!$B$2:$E$405,3,FALSE)</f>
        <v>1.43</v>
      </c>
      <c r="G102">
        <f>VLOOKUP(C102,away!$B$2:$E$405,4,FALSE)</f>
        <v>0.89</v>
      </c>
      <c r="H102">
        <f>VLOOKUP(A102,away!$A$2:$E$405,3,FALSE)</f>
        <v>1.17241379310345</v>
      </c>
      <c r="I102">
        <f>VLOOKUP(C102,away!$B$2:$E$405,3,FALSE)</f>
        <v>0.64</v>
      </c>
      <c r="J102">
        <f>VLOOKUP(B102,home!$B$2:$E$405,4,FALSE)</f>
        <v>0.73</v>
      </c>
      <c r="K102" s="3">
        <f t="shared" si="168"/>
        <v>1.8476093103448219</v>
      </c>
      <c r="L102" s="3">
        <f t="shared" si="169"/>
        <v>0.54775172413793183</v>
      </c>
      <c r="M102" s="5">
        <f t="shared" si="170"/>
        <v>9.1139768382899083E-2</v>
      </c>
      <c r="N102" s="5">
        <f t="shared" si="171"/>
        <v>0.16839068460691498</v>
      </c>
      <c r="O102" s="5">
        <f t="shared" si="172"/>
        <v>4.9921965269264741E-2</v>
      </c>
      <c r="P102" s="5">
        <f t="shared" si="173"/>
        <v>9.2236287822204374E-2</v>
      </c>
      <c r="Q102" s="5">
        <f t="shared" si="174"/>
        <v>0.15556009832753731</v>
      </c>
      <c r="R102" s="5">
        <f t="shared" si="175"/>
        <v>1.3672421274296853E-2</v>
      </c>
      <c r="S102" s="5">
        <f t="shared" si="176"/>
        <v>2.3336499922510301E-2</v>
      </c>
      <c r="T102" s="5">
        <f t="shared" si="177"/>
        <v>8.5208312065974776E-2</v>
      </c>
      <c r="U102" s="5">
        <f t="shared" si="178"/>
        <v>2.5261292841347479E-2</v>
      </c>
      <c r="V102" s="5">
        <f t="shared" si="179"/>
        <v>2.6241406307489314E-3</v>
      </c>
      <c r="W102" s="5">
        <f t="shared" si="180"/>
        <v>9.5804761996037976E-2</v>
      </c>
      <c r="X102" s="5">
        <f t="shared" si="181"/>
        <v>5.2477223563954005E-2</v>
      </c>
      <c r="Y102" s="5">
        <f t="shared" si="182"/>
        <v>1.4372244842563751E-2</v>
      </c>
      <c r="Z102" s="5">
        <f t="shared" si="183"/>
        <v>2.4963641087120806E-3</v>
      </c>
      <c r="AA102" s="5">
        <f t="shared" si="184"/>
        <v>4.6123055692670932E-3</v>
      </c>
      <c r="AB102" s="5">
        <f t="shared" si="185"/>
        <v>4.2608693559665779E-3</v>
      </c>
      <c r="AC102" s="5">
        <f t="shared" si="186"/>
        <v>1.6598200955401658E-4</v>
      </c>
      <c r="AD102" s="5">
        <f t="shared" si="187"/>
        <v>4.4252442559812394E-2</v>
      </c>
      <c r="AE102" s="5">
        <f t="shared" si="188"/>
        <v>2.4239351709452035E-2</v>
      </c>
      <c r="AF102" s="5">
        <f t="shared" si="189"/>
        <v>6.6385733454190363E-3</v>
      </c>
      <c r="AG102" s="5">
        <f t="shared" si="190"/>
        <v>1.2120966652564653E-3</v>
      </c>
      <c r="AH102" s="5">
        <f t="shared" si="191"/>
        <v>3.4184693615577332E-4</v>
      </c>
      <c r="AI102" s="5">
        <f t="shared" si="192"/>
        <v>6.315995819542586E-4</v>
      </c>
      <c r="AJ102" s="5">
        <f t="shared" si="193"/>
        <v>5.8347463401429284E-4</v>
      </c>
      <c r="AK102" s="5">
        <f t="shared" si="194"/>
        <v>3.5934438871828168E-4</v>
      </c>
      <c r="AL102" s="5">
        <f t="shared" si="195"/>
        <v>6.7191587945289316E-6</v>
      </c>
      <c r="AM102" s="5">
        <f t="shared" si="196"/>
        <v>1.6352244975801768E-2</v>
      </c>
      <c r="AN102" s="5">
        <f t="shared" si="197"/>
        <v>8.9569703790212517E-3</v>
      </c>
      <c r="AO102" s="5">
        <f t="shared" si="198"/>
        <v>2.4530979840806369E-3</v>
      </c>
      <c r="AP102" s="5">
        <f t="shared" si="199"/>
        <v>4.4789621675315133E-4</v>
      </c>
      <c r="AQ102" s="5">
        <f t="shared" si="200"/>
        <v>6.1333981240348838E-5</v>
      </c>
      <c r="AR102" s="5">
        <f t="shared" si="201"/>
        <v>3.7449449734118876E-5</v>
      </c>
      <c r="AS102" s="5">
        <f t="shared" si="202"/>
        <v>6.9191951996048449E-5</v>
      </c>
      <c r="AT102" s="5">
        <f t="shared" si="203"/>
        <v>6.3919847354415552E-5</v>
      </c>
      <c r="AU102" s="5">
        <f t="shared" si="204"/>
        <v>3.9366301695946006E-5</v>
      </c>
      <c r="AV102" s="5">
        <f t="shared" si="205"/>
        <v>1.8183386381818256E-5</v>
      </c>
      <c r="AW102" s="5">
        <f t="shared" si="206"/>
        <v>1.8888883996877325E-7</v>
      </c>
      <c r="AX102" s="5">
        <f t="shared" si="207"/>
        <v>5.0354266770551073E-3</v>
      </c>
      <c r="AY102" s="5">
        <f t="shared" si="208"/>
        <v>2.7581636441270717E-3</v>
      </c>
      <c r="AZ102" s="5">
        <f t="shared" si="209"/>
        <v>7.5539444576258206E-4</v>
      </c>
      <c r="BA102" s="5">
        <f t="shared" si="210"/>
        <v>1.3792287002355728E-4</v>
      </c>
      <c r="BB102" s="5">
        <f t="shared" si="211"/>
        <v>1.8886872463363838E-5</v>
      </c>
      <c r="BC102" s="5">
        <f t="shared" si="212"/>
        <v>2.0690633910761547E-6</v>
      </c>
      <c r="BD102" s="5">
        <f t="shared" si="213"/>
        <v>3.4188334433134044E-6</v>
      </c>
      <c r="BE102" s="5">
        <f t="shared" si="214"/>
        <v>6.3166685003840918E-6</v>
      </c>
      <c r="BF102" s="5">
        <f t="shared" si="215"/>
        <v>5.8353677658357563E-6</v>
      </c>
      <c r="BG102" s="5">
        <f t="shared" si="216"/>
        <v>3.5938266044814024E-6</v>
      </c>
      <c r="BH102" s="5">
        <f t="shared" si="217"/>
        <v>1.6599968735511897E-6</v>
      </c>
      <c r="BI102" s="5">
        <f t="shared" si="218"/>
        <v>6.1340513574329494E-7</v>
      </c>
      <c r="BJ102" s="8">
        <f t="shared" si="219"/>
        <v>0.68513519679264256</v>
      </c>
      <c r="BK102" s="8">
        <f t="shared" si="220"/>
        <v>0.21226756157083826</v>
      </c>
      <c r="BL102" s="8">
        <f t="shared" si="221"/>
        <v>9.9894668886471E-2</v>
      </c>
      <c r="BM102" s="8">
        <f t="shared" si="222"/>
        <v>0.42611459092025961</v>
      </c>
      <c r="BN102" s="8">
        <f t="shared" si="223"/>
        <v>0.57092122568311732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1.4517241379310299</v>
      </c>
      <c r="F103">
        <f>VLOOKUP(B103,home!$B$2:$E$405,3,FALSE)</f>
        <v>0.89</v>
      </c>
      <c r="G103">
        <f>VLOOKUP(C103,away!$B$2:$E$405,4,FALSE)</f>
        <v>0.49</v>
      </c>
      <c r="H103">
        <f>VLOOKUP(A103,away!$A$2:$E$405,3,FALSE)</f>
        <v>1.17241379310345</v>
      </c>
      <c r="I103">
        <f>VLOOKUP(C103,away!$B$2:$E$405,3,FALSE)</f>
        <v>0.84</v>
      </c>
      <c r="J103">
        <f>VLOOKUP(B103,home!$B$2:$E$405,4,FALSE)</f>
        <v>1.34</v>
      </c>
      <c r="K103" s="3">
        <f t="shared" si="168"/>
        <v>0.63309689655172219</v>
      </c>
      <c r="L103" s="3">
        <f t="shared" si="169"/>
        <v>1.3196689655172433</v>
      </c>
      <c r="M103" s="5">
        <f t="shared" si="170"/>
        <v>0.14188110482496127</v>
      </c>
      <c r="N103" s="5">
        <f t="shared" si="171"/>
        <v>8.982448714401256E-2</v>
      </c>
      <c r="O103" s="5">
        <f t="shared" si="172"/>
        <v>0.1872360908308002</v>
      </c>
      <c r="P103" s="5">
        <f t="shared" si="173"/>
        <v>0.11853858802745598</v>
      </c>
      <c r="Q103" s="5">
        <f t="shared" si="174"/>
        <v>2.8433802022612201E-2</v>
      </c>
      <c r="R103" s="5">
        <f t="shared" si="175"/>
        <v>0.12354482914708736</v>
      </c>
      <c r="S103" s="5">
        <f t="shared" si="176"/>
        <v>2.4759105289034324E-2</v>
      </c>
      <c r="T103" s="5">
        <f t="shared" si="177"/>
        <v>3.7523206100902741E-2</v>
      </c>
      <c r="U103" s="5">
        <f t="shared" si="178"/>
        <v>7.8215847918033765E-2</v>
      </c>
      <c r="V103" s="5">
        <f t="shared" si="179"/>
        <v>2.2984106504026301E-3</v>
      </c>
      <c r="W103" s="5">
        <f t="shared" si="180"/>
        <v>6.0004506058939566E-3</v>
      </c>
      <c r="X103" s="5">
        <f t="shared" si="181"/>
        <v>7.9186084437173933E-3</v>
      </c>
      <c r="Y103" s="5">
        <f t="shared" si="182"/>
        <v>5.2249709066283217E-3</v>
      </c>
      <c r="Z103" s="5">
        <f t="shared" si="183"/>
        <v>5.4346092291847121E-2</v>
      </c>
      <c r="AA103" s="5">
        <f t="shared" si="184"/>
        <v>3.4406342369681882E-2</v>
      </c>
      <c r="AB103" s="5">
        <f t="shared" si="185"/>
        <v>1.0891274287970812E-2</v>
      </c>
      <c r="AC103" s="5">
        <f t="shared" si="186"/>
        <v>1.200170177444155E-4</v>
      </c>
      <c r="AD103" s="5">
        <f t="shared" si="187"/>
        <v>9.4971666412584099E-4</v>
      </c>
      <c r="AE103" s="5">
        <f t="shared" si="188"/>
        <v>1.2533116076814358E-3</v>
      </c>
      <c r="AF103" s="5">
        <f t="shared" si="189"/>
        <v>8.269782163898569E-4</v>
      </c>
      <c r="AG103" s="5">
        <f t="shared" si="190"/>
        <v>3.6377916244283246E-4</v>
      </c>
      <c r="AH103" s="5">
        <f t="shared" si="191"/>
        <v>1.7929712848671633E-2</v>
      </c>
      <c r="AI103" s="5">
        <f t="shared" si="192"/>
        <v>1.1351245560557549E-2</v>
      </c>
      <c r="AJ103" s="5">
        <f t="shared" si="193"/>
        <v>3.5932191681927483E-3</v>
      </c>
      <c r="AK103" s="5">
        <f t="shared" si="194"/>
        <v>7.582853013376633E-4</v>
      </c>
      <c r="AL103" s="5">
        <f t="shared" si="195"/>
        <v>4.0108646856790584E-6</v>
      </c>
      <c r="AM103" s="5">
        <f t="shared" si="196"/>
        <v>1.2025253453230489E-4</v>
      </c>
      <c r="AN103" s="5">
        <f t="shared" si="197"/>
        <v>1.5869353784707339E-4</v>
      </c>
      <c r="AO103" s="5">
        <f t="shared" si="198"/>
        <v>1.0471146846245944E-4</v>
      </c>
      <c r="AP103" s="5">
        <f t="shared" si="199"/>
        <v>4.606149175454843E-5</v>
      </c>
      <c r="AQ103" s="5">
        <f t="shared" si="200"/>
        <v>1.519648029347649E-5</v>
      </c>
      <c r="AR103" s="5">
        <f t="shared" si="201"/>
        <v>4.7322571214055429E-3</v>
      </c>
      <c r="AS103" s="5">
        <f t="shared" si="202"/>
        <v>2.9959772972466361E-3</v>
      </c>
      <c r="AT103" s="5">
        <f t="shared" si="203"/>
        <v>9.4837196451313065E-4</v>
      </c>
      <c r="AU103" s="5">
        <f t="shared" si="204"/>
        <v>2.0013711583664103E-4</v>
      </c>
      <c r="AV103" s="5">
        <f t="shared" si="205"/>
        <v>3.1676546730247487E-5</v>
      </c>
      <c r="AW103" s="5">
        <f t="shared" si="206"/>
        <v>9.3083069877442462E-8</v>
      </c>
      <c r="AX103" s="5">
        <f t="shared" si="207"/>
        <v>1.2688584402480165E-5</v>
      </c>
      <c r="AY103" s="5">
        <f t="shared" si="208"/>
        <v>1.6744731052299227E-5</v>
      </c>
      <c r="AZ103" s="5">
        <f t="shared" si="209"/>
        <v>1.1048750952826093E-5</v>
      </c>
      <c r="BA103" s="5">
        <f t="shared" si="210"/>
        <v>4.8602312467245559E-6</v>
      </c>
      <c r="BB103" s="5">
        <f t="shared" si="211"/>
        <v>1.6034740853848942E-6</v>
      </c>
      <c r="BC103" s="5">
        <f t="shared" si="212"/>
        <v>4.2321099749871824E-7</v>
      </c>
      <c r="BD103" s="5">
        <f t="shared" si="213"/>
        <v>1.0408354766611445E-3</v>
      </c>
      <c r="BE103" s="5">
        <f t="shared" si="214"/>
        <v>6.589497100951032E-4</v>
      </c>
      <c r="BF103" s="5">
        <f t="shared" si="215"/>
        <v>2.0858950822243337E-4</v>
      </c>
      <c r="BG103" s="5">
        <f t="shared" si="216"/>
        <v>4.4019123436290845E-5</v>
      </c>
      <c r="BH103" s="5">
        <f t="shared" si="217"/>
        <v>6.9670926091107262E-6</v>
      </c>
      <c r="BI103" s="5">
        <f t="shared" si="218"/>
        <v>8.8216894176328869E-7</v>
      </c>
      <c r="BJ103" s="8">
        <f t="shared" si="219"/>
        <v>0.17881159537003419</v>
      </c>
      <c r="BK103" s="8">
        <f t="shared" si="220"/>
        <v>0.28761798140533656</v>
      </c>
      <c r="BL103" s="8">
        <f t="shared" si="221"/>
        <v>0.47879551055803177</v>
      </c>
      <c r="BM103" s="8">
        <f t="shared" si="222"/>
        <v>0.31009562598033769</v>
      </c>
      <c r="BN103" s="8">
        <f t="shared" si="223"/>
        <v>0.68945890199692972</v>
      </c>
    </row>
    <row r="104" spans="1:66" s="16" customFormat="1" x14ac:dyDescent="0.25">
      <c r="A104" s="16" t="s">
        <v>40</v>
      </c>
      <c r="B104" s="16" t="s">
        <v>332</v>
      </c>
      <c r="C104" s="16" t="s">
        <v>238</v>
      </c>
      <c r="D104" s="17">
        <v>44289</v>
      </c>
      <c r="E104" s="16">
        <f>VLOOKUP(A104,home!$A$2:$E$405,3,FALSE)</f>
        <v>1.4517241379310299</v>
      </c>
      <c r="F104" s="16">
        <f>VLOOKUP(B104,home!$B$2:$E$405,3,FALSE)</f>
        <v>1.08</v>
      </c>
      <c r="G104" s="16">
        <f>VLOOKUP(C104,away!$B$2:$E$405,4,FALSE)</f>
        <v>0.74</v>
      </c>
      <c r="H104" s="16">
        <f>VLOOKUP(A104,away!$A$2:$E$405,3,FALSE)</f>
        <v>1.17241379310345</v>
      </c>
      <c r="I104" s="16">
        <f>VLOOKUP(C104,away!$B$2:$E$405,3,FALSE)</f>
        <v>0.54</v>
      </c>
      <c r="J104" s="16">
        <f>VLOOKUP(B104,home!$B$2:$E$405,4,FALSE)</f>
        <v>1.04</v>
      </c>
      <c r="K104" s="18">
        <f t="shared" si="168"/>
        <v>1.1602179310344793</v>
      </c>
      <c r="L104" s="18">
        <f t="shared" si="169"/>
        <v>0.65842758620689756</v>
      </c>
      <c r="M104" s="19">
        <f t="shared" si="170"/>
        <v>0.1622453607152298</v>
      </c>
      <c r="N104" s="19">
        <f t="shared" si="171"/>
        <v>0.18823997672896667</v>
      </c>
      <c r="O104" s="19">
        <f t="shared" si="172"/>
        <v>0.10682682122899616</v>
      </c>
      <c r="P104" s="19">
        <f t="shared" si="173"/>
        <v>0.12394239350529611</v>
      </c>
      <c r="Q104" s="19">
        <f t="shared" si="174"/>
        <v>0.10919969816923017</v>
      </c>
      <c r="R104" s="19">
        <f t="shared" si="175"/>
        <v>3.5168863021981848E-2</v>
      </c>
      <c r="S104" s="19">
        <f t="shared" si="176"/>
        <v>2.3670502564915069E-2</v>
      </c>
      <c r="T104" s="19">
        <f t="shared" si="177"/>
        <v>7.1900093680087998E-2</v>
      </c>
      <c r="U104" s="19">
        <f t="shared" si="178"/>
        <v>4.0803545492198778E-2</v>
      </c>
      <c r="V104" s="19">
        <f t="shared" si="179"/>
        <v>2.0091509211287439E-3</v>
      </c>
      <c r="W104" s="19">
        <f t="shared" si="180"/>
        <v>4.2231815959831255E-2</v>
      </c>
      <c r="X104" s="19">
        <f t="shared" si="181"/>
        <v>2.7806592643565629E-2</v>
      </c>
      <c r="Y104" s="19">
        <f t="shared" si="182"/>
        <v>9.1543138374706942E-3</v>
      </c>
      <c r="Z104" s="19">
        <f t="shared" si="183"/>
        <v>7.7187165297348433E-3</v>
      </c>
      <c r="AA104" s="19">
        <f t="shared" si="184"/>
        <v>8.9553933223705945E-3</v>
      </c>
      <c r="AB104" s="19">
        <f t="shared" si="185"/>
        <v>5.1951039560404035E-3</v>
      </c>
      <c r="AC104" s="19">
        <f t="shared" si="186"/>
        <v>9.5926846914262762E-5</v>
      </c>
      <c r="AD104" s="19">
        <f t="shared" si="187"/>
        <v>1.2249527534186087E-2</v>
      </c>
      <c r="AE104" s="19">
        <f t="shared" si="188"/>
        <v>8.0654268465090752E-3</v>
      </c>
      <c r="AF104" s="19">
        <f t="shared" si="189"/>
        <v>2.6552497651376396E-3</v>
      </c>
      <c r="AG104" s="19">
        <f t="shared" si="190"/>
        <v>5.8276323121200281E-4</v>
      </c>
      <c r="AH104" s="19">
        <f t="shared" si="191"/>
        <v>1.2705539733221484E-3</v>
      </c>
      <c r="AI104" s="19">
        <f t="shared" si="192"/>
        <v>1.4741195021954598E-3</v>
      </c>
      <c r="AJ104" s="19">
        <f t="shared" si="193"/>
        <v>8.5514993946739671E-4</v>
      </c>
      <c r="AK104" s="19">
        <f t="shared" si="194"/>
        <v>3.3072009783104091E-4</v>
      </c>
      <c r="AL104" s="19">
        <f t="shared" si="195"/>
        <v>2.9312155258079583E-6</v>
      </c>
      <c r="AM104" s="19">
        <f t="shared" si="196"/>
        <v>2.8424242983726531E-3</v>
      </c>
      <c r="AN104" s="19">
        <f t="shared" si="197"/>
        <v>1.8715305697533404E-3</v>
      </c>
      <c r="AO104" s="19">
        <f t="shared" si="198"/>
        <v>6.161336777775557E-4</v>
      </c>
      <c r="AP104" s="19">
        <f t="shared" si="199"/>
        <v>1.3522647007995151E-4</v>
      </c>
      <c r="AQ104" s="19">
        <f t="shared" si="200"/>
        <v>2.2259209571505428E-5</v>
      </c>
      <c r="AR104" s="19">
        <f t="shared" si="201"/>
        <v>1.6731355716001703E-4</v>
      </c>
      <c r="AS104" s="19">
        <f t="shared" si="202"/>
        <v>1.9412018912221403E-4</v>
      </c>
      <c r="AT104" s="19">
        <f t="shared" si="203"/>
        <v>1.1261086209769855E-4</v>
      </c>
      <c r="AU104" s="19">
        <f t="shared" si="204"/>
        <v>4.3551047145000262E-5</v>
      </c>
      <c r="AV104" s="19">
        <f t="shared" si="205"/>
        <v>1.2632176453239326E-5</v>
      </c>
      <c r="AW104" s="19">
        <f t="shared" si="206"/>
        <v>6.220035207905882E-8</v>
      </c>
      <c r="AX104" s="19">
        <f t="shared" si="207"/>
        <v>5.4963860643000785E-4</v>
      </c>
      <c r="AY104" s="19">
        <f t="shared" si="208"/>
        <v>3.6189722091783309E-4</v>
      </c>
      <c r="AZ104" s="19">
        <f t="shared" si="209"/>
        <v>1.1914155681195656E-4</v>
      </c>
      <c r="BA104" s="19">
        <f t="shared" si="210"/>
        <v>2.6148695889542846E-5</v>
      </c>
      <c r="BB104" s="19">
        <f t="shared" si="211"/>
        <v>4.3042556792524796E-6</v>
      </c>
      <c r="BC104" s="19">
        <f t="shared" si="212"/>
        <v>5.6680813546150822E-7</v>
      </c>
      <c r="BD104" s="19">
        <f t="shared" si="213"/>
        <v>1.8360643596759959E-5</v>
      </c>
      <c r="BE104" s="19">
        <f t="shared" si="214"/>
        <v>2.1302347926294295E-5</v>
      </c>
      <c r="BF104" s="19">
        <f t="shared" si="215"/>
        <v>1.2357683018610905E-5</v>
      </c>
      <c r="BG104" s="19">
        <f t="shared" si="216"/>
        <v>4.7792018080775515E-6</v>
      </c>
      <c r="BH104" s="19">
        <f t="shared" si="217"/>
        <v>1.3862289084409956E-6</v>
      </c>
      <c r="BI104" s="19">
        <f t="shared" si="218"/>
        <v>3.2166552721831922E-7</v>
      </c>
      <c r="BJ104" s="20">
        <f t="shared" si="219"/>
        <v>0.47863472976561627</v>
      </c>
      <c r="BK104" s="20">
        <f t="shared" si="220"/>
        <v>0.31232816298992766</v>
      </c>
      <c r="BL104" s="20">
        <f t="shared" si="221"/>
        <v>0.20146900613716734</v>
      </c>
      <c r="BM104" s="20">
        <f t="shared" si="222"/>
        <v>0.27416566703217976</v>
      </c>
      <c r="BN104" s="20">
        <f t="shared" si="223"/>
        <v>0.72562311336970076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1.5037313432835799</v>
      </c>
      <c r="F105">
        <f>VLOOKUP(B105,home!$B$2:$E$405,3,FALSE)</f>
        <v>0.67</v>
      </c>
      <c r="G105">
        <f>VLOOKUP(C105,away!$B$2:$E$405,4,FALSE)</f>
        <v>1.1499999999999999</v>
      </c>
      <c r="H105">
        <f>VLOOKUP(A105,away!$A$2:$E$405,3,FALSE)</f>
        <v>1.3805970149253699</v>
      </c>
      <c r="I105">
        <f>VLOOKUP(C105,away!$B$2:$E$405,3,FALSE)</f>
        <v>0.75</v>
      </c>
      <c r="J105">
        <f>VLOOKUP(B105,home!$B$2:$E$405,4,FALSE)</f>
        <v>0.56999999999999995</v>
      </c>
      <c r="K105" s="3">
        <f t="shared" ref="K105:K111" si="224">E105*F105*G105</f>
        <v>1.1586249999999982</v>
      </c>
      <c r="L105" s="3">
        <f t="shared" ref="L105:L111" si="225">H105*I105*J105</f>
        <v>0.5902052238805956</v>
      </c>
      <c r="M105" s="5">
        <f t="shared" ref="M105:M111" si="226">_xlfn.POISSON.DIST(0,K105,FALSE) * _xlfn.POISSON.DIST(0,L105,FALSE)</f>
        <v>0.17397733900010345</v>
      </c>
      <c r="N105" s="5">
        <f t="shared" ref="N105:N111" si="227">_xlfn.POISSON.DIST(1,K105,FALSE) * _xlfn.POISSON.DIST(0,L105,FALSE)</f>
        <v>0.20157449439899452</v>
      </c>
      <c r="O105" s="5">
        <f t="shared" ref="O105:O111" si="228">_xlfn.POISSON.DIST(0,K105,FALSE) * _xlfn.POISSON.DIST(1,L105,FALSE)</f>
        <v>0.10268233431470632</v>
      </c>
      <c r="P105" s="5">
        <f t="shared" ref="P105:P111" si="229">_xlfn.POISSON.DIST(1,K105,FALSE) * _xlfn.POISSON.DIST(1,L105,FALSE)</f>
        <v>0.11897031959537642</v>
      </c>
      <c r="Q105" s="5">
        <f t="shared" ref="Q105:Q111" si="230">_xlfn.POISSON.DIST(2,K105,FALSE) * _xlfn.POISSON.DIST(0,L105,FALSE)</f>
        <v>0.11677462428651736</v>
      </c>
      <c r="R105" s="5">
        <f t="shared" ref="R105:R111" si="231">_xlfn.POISSON.DIST(0,K105,FALSE) * _xlfn.POISSON.DIST(2,L105,FALSE)</f>
        <v>3.0301825056396694E-2</v>
      </c>
      <c r="S105" s="5">
        <f t="shared" ref="S105:S111" si="232">_xlfn.POISSON.DIST(2,K105,FALSE) * _xlfn.POISSON.DIST(2,L105,FALSE)</f>
        <v>2.0338765131672681E-2</v>
      </c>
      <c r="T105" s="5">
        <f t="shared" ref="T105:T111" si="233">_xlfn.POISSON.DIST(2,K105,FALSE) * _xlfn.POISSON.DIST(1,L105,FALSE)</f>
        <v>6.8920993270596406E-2</v>
      </c>
      <c r="U105" s="5">
        <f t="shared" ref="U105:U111" si="234">_xlfn.POISSON.DIST(1,K105,FALSE) * _xlfn.POISSON.DIST(2,L105,FALSE)</f>
        <v>3.5108452055967562E-2</v>
      </c>
      <c r="V105" s="5">
        <f t="shared" ref="V105:V111" si="235">_xlfn.POISSON.DIST(3,K105,FALSE) * _xlfn.POISSON.DIST(3,L105,FALSE)</f>
        <v>1.5453541260010233E-3</v>
      </c>
      <c r="W105" s="5">
        <f t="shared" ref="W105:W111" si="236">_xlfn.POISSON.DIST(3,K105,FALSE) * _xlfn.POISSON.DIST(0,L105,FALSE)</f>
        <v>4.5099333021321984E-2</v>
      </c>
      <c r="X105" s="5">
        <f t="shared" ref="X105:X111" si="237">_xlfn.POISSON.DIST(3,K105,FALSE) * _xlfn.POISSON.DIST(1,L105,FALSE)</f>
        <v>2.6617861942714875E-2</v>
      </c>
      <c r="Y105" s="5">
        <f t="shared" ref="Y105:Y111" si="238">_xlfn.POISSON.DIST(3,K105,FALSE) * _xlfn.POISSON.DIST(2,L105,FALSE)</f>
        <v>7.8550005835614067E-3</v>
      </c>
      <c r="Z105" s="5">
        <f t="shared" ref="Z105:Z111" si="239">_xlfn.POISSON.DIST(0,K105,FALSE) * _xlfn.POISSON.DIST(3,L105,FALSE)</f>
        <v>5.9614318138004182E-3</v>
      </c>
      <c r="AA105" s="5">
        <f t="shared" ref="AA105:AA111" si="240">_xlfn.POISSON.DIST(1,K105,FALSE) * _xlfn.POISSON.DIST(3,L105,FALSE)</f>
        <v>6.9070639352644993E-3</v>
      </c>
      <c r="AB105" s="5">
        <f t="shared" ref="AB105:AB111" si="241">_xlfn.POISSON.DIST(2,K105,FALSE) * _xlfn.POISSON.DIST(3,L105,FALSE)</f>
        <v>4.0013484759979095E-3</v>
      </c>
      <c r="AC105" s="5">
        <f t="shared" ref="AC105:AC111" si="242">_xlfn.POISSON.DIST(4,K105,FALSE) * _xlfn.POISSON.DIST(4,L105,FALSE)</f>
        <v>6.6047134110619026E-5</v>
      </c>
      <c r="AD105" s="5">
        <f t="shared" ref="AD105:AD111" si="243">_xlfn.POISSON.DIST(4,K105,FALSE) * _xlfn.POISSON.DIST(0,L105,FALSE)</f>
        <v>1.3063303680457283E-2</v>
      </c>
      <c r="AE105" s="5">
        <f t="shared" ref="AE105:AE111" si="244">_xlfn.POISSON.DIST(4,K105,FALSE) * _xlfn.POISSON.DIST(1,L105,FALSE)</f>
        <v>7.7100300733444977E-3</v>
      </c>
      <c r="AF105" s="5">
        <f t="shared" ref="AF105:AF111" si="245">_xlfn.POISSON.DIST(4,K105,FALSE) * _xlfn.POISSON.DIST(2,L105,FALSE)</f>
        <v>2.2752500127822062E-3</v>
      </c>
      <c r="AG105" s="5">
        <f t="shared" ref="AG105:AG111" si="246">_xlfn.POISSON.DIST(4,K105,FALSE) * _xlfn.POISSON.DIST(3,L105,FALSE)</f>
        <v>4.4762148105948347E-4</v>
      </c>
      <c r="AH105" s="5">
        <f t="shared" ref="AH105:AH111" si="247">_xlfn.POISSON.DIST(0,K105,FALSE) * _xlfn.POISSON.DIST(4,L105,FALSE)</f>
        <v>8.796170495782449E-4</v>
      </c>
      <c r="AI105" s="5">
        <f t="shared" ref="AI105:AI111" si="248">_xlfn.POISSON.DIST(1,K105,FALSE) * _xlfn.POISSON.DIST(4,L105,FALSE)</f>
        <v>1.0191463040675924E-3</v>
      </c>
      <c r="AJ105" s="5">
        <f t="shared" ref="AJ105:AJ111" si="249">_xlfn.POISSON.DIST(2,K105,FALSE) * _xlfn.POISSON.DIST(4,L105,FALSE)</f>
        <v>5.904041932751564E-4</v>
      </c>
      <c r="AK105" s="5">
        <f t="shared" ref="AK105:AK111" si="250">_xlfn.POISSON.DIST(3,K105,FALSE) * _xlfn.POISSON.DIST(4,L105,FALSE)</f>
        <v>2.2801901947780895E-4</v>
      </c>
      <c r="AL105" s="5">
        <f t="shared" ref="AL105:AL111" si="251">_xlfn.POISSON.DIST(5,K105,FALSE) * _xlfn.POISSON.DIST(5,L105,FALSE)</f>
        <v>1.8065912948569385E-6</v>
      </c>
      <c r="AM105" s="5">
        <f t="shared" ref="AM105:AM111" si="252">_xlfn.POISSON.DIST(5,K105,FALSE) * _xlfn.POISSON.DIST(0,L105,FALSE)</f>
        <v>3.0270940453539586E-3</v>
      </c>
      <c r="AN105" s="5">
        <f t="shared" ref="AN105:AN111" si="253">_xlfn.POISSON.DIST(5,K105,FALSE) * _xlfn.POISSON.DIST(1,L105,FALSE)</f>
        <v>1.7866067187457509E-3</v>
      </c>
      <c r="AO105" s="5">
        <f t="shared" ref="AO105:AO111" si="254">_xlfn.POISSON.DIST(5,K105,FALSE) * _xlfn.POISSON.DIST(2,L105,FALSE)</f>
        <v>5.2723230921195594E-4</v>
      </c>
      <c r="AP105" s="5">
        <f t="shared" ref="AP105:AP111" si="255">_xlfn.POISSON.DIST(5,K105,FALSE) * _xlfn.POISSON.DIST(3,L105,FALSE)</f>
        <v>1.0372508769850864E-4</v>
      </c>
      <c r="AQ105" s="5">
        <f t="shared" ref="AQ105:AQ111" si="256">_xlfn.POISSON.DIST(5,K105,FALSE) * _xlfn.POISSON.DIST(4,L105,FALSE)</f>
        <v>1.5304772151783171E-5</v>
      </c>
      <c r="AR105" s="5">
        <f t="shared" ref="AR105:AR111" si="257">_xlfn.POISSON.DIST(0,K105,FALSE) * _xlfn.POISSON.DIST(5,L105,FALSE)</f>
        <v>1.0383091553510342E-4</v>
      </c>
      <c r="AS105" s="5">
        <f t="shared" ref="AS105:AS111" si="258">_xlfn.POISSON.DIST(1,K105,FALSE) * _xlfn.POISSON.DIST(5,L105,FALSE)</f>
        <v>1.2030109451185902E-4</v>
      </c>
      <c r="AT105" s="5">
        <f t="shared" ref="AT105:AT111" si="259">_xlfn.POISSON.DIST(2,K105,FALSE) * _xlfn.POISSON.DIST(5,L105,FALSE)</f>
        <v>6.969192781440123E-5</v>
      </c>
      <c r="AU105" s="5">
        <f t="shared" ref="AU105:AU111" si="260">_xlfn.POISSON.DIST(3,K105,FALSE) * _xlfn.POISSON.DIST(5,L105,FALSE)</f>
        <v>2.691560328798683E-5</v>
      </c>
      <c r="AV105" s="5">
        <f t="shared" ref="AV105:AV111" si="261">_xlfn.POISSON.DIST(4,K105,FALSE) * _xlfn.POISSON.DIST(5,L105,FALSE)</f>
        <v>7.7962727148859263E-6</v>
      </c>
      <c r="AW105" s="5">
        <f t="shared" ref="AW105:AW111" si="262">_xlfn.POISSON.DIST(6,K105,FALSE) * _xlfn.POISSON.DIST(6,L105,FALSE)</f>
        <v>3.4316529216873582E-8</v>
      </c>
      <c r="AX105" s="5">
        <f t="shared" ref="AX105:AX111" si="263">_xlfn.POISSON.DIST(6,K105,FALSE) * _xlfn.POISSON.DIST(0,L105,FALSE)</f>
        <v>5.8454447304970411E-4</v>
      </c>
      <c r="AY105" s="5">
        <f t="shared" ref="AY105:AY111" si="264">_xlfn.POISSON.DIST(6,K105,FALSE) * _xlfn.POISSON.DIST(1,L105,FALSE)</f>
        <v>3.4500120158446537E-4</v>
      </c>
      <c r="AZ105" s="5">
        <f t="shared" ref="AZ105:AZ111" si="265">_xlfn.POISSON.DIST(6,K105,FALSE) * _xlfn.POISSON.DIST(2,L105,FALSE)</f>
        <v>1.0181075571011691E-4</v>
      </c>
      <c r="BA105" s="5">
        <f t="shared" ref="BA105:BA111" si="266">_xlfn.POISSON.DIST(6,K105,FALSE) * _xlfn.POISSON.DIST(3,L105,FALSE)</f>
        <v>2.0029746622447397E-5</v>
      </c>
      <c r="BB105" s="5">
        <f t="shared" ref="BB105:BB111" si="267">_xlfn.POISSON.DIST(6,K105,FALSE) * _xlfn.POISSON.DIST(4,L105,FALSE)</f>
        <v>2.955415272393291E-6</v>
      </c>
      <c r="BC105" s="5">
        <f t="shared" ref="BC105:BC111" si="268">_xlfn.POISSON.DIST(6,K105,FALSE) * _xlfn.POISSON.DIST(5,L105,FALSE)</f>
        <v>3.4886030650060284E-7</v>
      </c>
      <c r="BD105" s="5">
        <f t="shared" ref="BD105:BD111" si="269">_xlfn.POISSON.DIST(0,K105,FALSE) * _xlfn.POISSON.DIST(6,L105,FALSE)</f>
        <v>1.0213591458187154E-5</v>
      </c>
      <c r="BE105" s="5">
        <f t="shared" ref="BE105:BE111" si="270">_xlfn.POISSON.DIST(1,K105,FALSE) * _xlfn.POISSON.DIST(6,L105,FALSE)</f>
        <v>1.1833722403242073E-5</v>
      </c>
      <c r="BF105" s="5">
        <f t="shared" ref="BF105:BF111" si="271">_xlfn.POISSON.DIST(2,K105,FALSE) * _xlfn.POISSON.DIST(6,L105,FALSE)</f>
        <v>6.8554233097281639E-6</v>
      </c>
      <c r="BG105" s="5">
        <f t="shared" ref="BG105:BG111" si="272">_xlfn.POISSON.DIST(3,K105,FALSE) * _xlfn.POISSON.DIST(6,L105,FALSE)</f>
        <v>2.6476216107445933E-6</v>
      </c>
      <c r="BH105" s="5">
        <f t="shared" ref="BH105:BH111" si="273">_xlfn.POISSON.DIST(4,K105,FALSE) * _xlfn.POISSON.DIST(6,L105,FALSE)</f>
        <v>7.6690014718723793E-7</v>
      </c>
      <c r="BI105" s="5">
        <f t="shared" ref="BI105:BI111" si="274">_xlfn.POISSON.DIST(5,K105,FALSE) * _xlfn.POISSON.DIST(6,L105,FALSE)</f>
        <v>1.777099366069624E-7</v>
      </c>
      <c r="BJ105" s="8">
        <f t="shared" ref="BJ105:BJ111" si="275">SUM(N105,Q105,T105,W105,X105,Y105,AD105,AE105,AF105,AG105,AM105,AN105,AO105,AP105,AQ105,AX105,AY105,AZ105,BA105,BB105,BC105)</f>
        <v>0.49685316613705766</v>
      </c>
      <c r="BK105" s="8">
        <f t="shared" ref="BK105:BK111" si="276">SUM(M105,P105,S105,V105,AC105,AL105,AY105)</f>
        <v>0.31524463278014353</v>
      </c>
      <c r="BL105" s="8">
        <f t="shared" ref="BL105:BL111" si="277">SUM(O105,R105,U105,AA105,AB105,AH105,AI105,AJ105,AK105,AR105,AS105,AT105,AU105,AV105,BD105,BE105,BF105,BG105,BH105,BI105)</f>
        <v>0.18207924118746169</v>
      </c>
      <c r="BM105" s="8">
        <f t="shared" ref="BM105:BM111" si="278">SUM(S105:BI105)</f>
        <v>0.25551256838131337</v>
      </c>
      <c r="BN105" s="8">
        <f t="shared" ref="BN105:BN111" si="279">SUM(M105:R105)</f>
        <v>0.74428093665209483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1.5953488372093001</v>
      </c>
      <c r="F106">
        <f>VLOOKUP(B106,home!$B$2:$E$405,3,FALSE)</f>
        <v>0.39</v>
      </c>
      <c r="G106">
        <f>VLOOKUP(C106,away!$B$2:$E$405,4,FALSE)</f>
        <v>1.25</v>
      </c>
      <c r="H106">
        <f>VLOOKUP(A106,away!$A$2:$E$405,3,FALSE)</f>
        <v>1.4232558139534901</v>
      </c>
      <c r="I106">
        <f>VLOOKUP(C106,away!$B$2:$E$405,3,FALSE)</f>
        <v>0.68</v>
      </c>
      <c r="J106">
        <f>VLOOKUP(B106,home!$B$2:$E$405,4,FALSE)</f>
        <v>1.41</v>
      </c>
      <c r="K106" s="3">
        <f t="shared" si="224"/>
        <v>0.77773255813953379</v>
      </c>
      <c r="L106" s="3">
        <f t="shared" si="225"/>
        <v>1.3646176744186063</v>
      </c>
      <c r="M106" s="5">
        <f t="shared" si="226"/>
        <v>0.11737865146341374</v>
      </c>
      <c r="N106" s="5">
        <f t="shared" si="227"/>
        <v>9.1289198873609506E-2</v>
      </c>
      <c r="O106" s="5">
        <f t="shared" si="228"/>
        <v>0.16017698238639577</v>
      </c>
      <c r="P106" s="5">
        <f t="shared" si="229"/>
        <v>0.12457485426644263</v>
      </c>
      <c r="Q106" s="5">
        <f t="shared" si="230"/>
        <v>3.549929108524047E-2</v>
      </c>
      <c r="R106" s="5">
        <f t="shared" si="231"/>
        <v>0.10929017059975675</v>
      </c>
      <c r="S106" s="5">
        <f t="shared" si="232"/>
        <v>3.3053059738768958E-2</v>
      </c>
      <c r="T106" s="5">
        <f t="shared" si="233"/>
        <v>4.8442960044250007E-2</v>
      </c>
      <c r="U106" s="5">
        <f t="shared" si="234"/>
        <v>8.4998523960054875E-2</v>
      </c>
      <c r="V106" s="5">
        <f t="shared" si="235"/>
        <v>3.8977181480442423E-3</v>
      </c>
      <c r="W106" s="5">
        <f t="shared" si="236"/>
        <v>9.2029848226213417E-3</v>
      </c>
      <c r="X106" s="5">
        <f t="shared" si="237"/>
        <v>1.2558555746355263E-2</v>
      </c>
      <c r="Y106" s="5">
        <f t="shared" si="238"/>
        <v>8.5688135683238738E-3</v>
      </c>
      <c r="Z106" s="5">
        <f t="shared" si="239"/>
        <v>4.9713099480217612E-2</v>
      </c>
      <c r="AA106" s="5">
        <f t="shared" si="240"/>
        <v>3.8663496031794774E-2</v>
      </c>
      <c r="AB106" s="5">
        <f t="shared" si="241"/>
        <v>1.5034929837712726E-2</v>
      </c>
      <c r="AC106" s="5">
        <f t="shared" si="242"/>
        <v>2.5854236705877135E-4</v>
      </c>
      <c r="AD106" s="5">
        <f t="shared" si="243"/>
        <v>1.7893652321541496E-3</v>
      </c>
      <c r="AE106" s="5">
        <f t="shared" si="244"/>
        <v>2.4417994217877052E-3</v>
      </c>
      <c r="AF106" s="5">
        <f t="shared" si="245"/>
        <v>1.666061324178318E-3</v>
      </c>
      <c r="AG106" s="5">
        <f t="shared" si="246"/>
        <v>7.5784557654633362E-4</v>
      </c>
      <c r="AH106" s="5">
        <f t="shared" si="247"/>
        <v>1.6959843550208843E-2</v>
      </c>
      <c r="AI106" s="5">
        <f t="shared" si="248"/>
        <v>1.3190222509950196E-2</v>
      </c>
      <c r="AJ106" s="5">
        <f t="shared" si="249"/>
        <v>5.1292327475466123E-3</v>
      </c>
      <c r="AK106" s="5">
        <f t="shared" si="250"/>
        <v>1.3297237686808324E-3</v>
      </c>
      <c r="AL106" s="5">
        <f t="shared" si="251"/>
        <v>1.0975719109564516E-5</v>
      </c>
      <c r="AM106" s="5">
        <f t="shared" si="252"/>
        <v>2.7832951988983763E-4</v>
      </c>
      <c r="AN106" s="5">
        <f t="shared" si="253"/>
        <v>3.7981338215411738E-4</v>
      </c>
      <c r="AO106" s="5">
        <f t="shared" si="254"/>
        <v>2.5915002713410858E-4</v>
      </c>
      <c r="AP106" s="5">
        <f t="shared" si="255"/>
        <v>1.1788023578442203E-4</v>
      </c>
      <c r="AQ106" s="5">
        <f t="shared" si="256"/>
        <v>4.0215363304013732E-5</v>
      </c>
      <c r="AR106" s="5">
        <f t="shared" si="257"/>
        <v>4.6287404527978783E-3</v>
      </c>
      <c r="AS106" s="5">
        <f t="shared" si="258"/>
        <v>3.599922153318438E-3</v>
      </c>
      <c r="AT106" s="5">
        <f t="shared" si="259"/>
        <v>1.3998883327017634E-3</v>
      </c>
      <c r="AU106" s="5">
        <f t="shared" si="260"/>
        <v>3.6291291136727652E-4</v>
      </c>
      <c r="AV106" s="5">
        <f t="shared" si="261"/>
        <v>7.0562296734884446E-5</v>
      </c>
      <c r="AW106" s="5">
        <f t="shared" si="262"/>
        <v>3.2357261248500416E-7</v>
      </c>
      <c r="AX106" s="5">
        <f t="shared" si="263"/>
        <v>3.6077654918278592E-5</v>
      </c>
      <c r="AY106" s="5">
        <f t="shared" si="264"/>
        <v>4.9232205553058318E-5</v>
      </c>
      <c r="AZ106" s="5">
        <f t="shared" si="265"/>
        <v>3.3591568924156623E-5</v>
      </c>
      <c r="BA106" s="5">
        <f t="shared" si="266"/>
        <v>1.5279882888451649E-5</v>
      </c>
      <c r="BB106" s="5">
        <f t="shared" si="267"/>
        <v>5.2127995631568854E-6</v>
      </c>
      <c r="BC106" s="5">
        <f t="shared" si="268"/>
        <v>1.4226956834170954E-6</v>
      </c>
      <c r="BD106" s="5">
        <f t="shared" si="269"/>
        <v>1.0527435053640606E-3</v>
      </c>
      <c r="BE106" s="5">
        <f t="shared" si="270"/>
        <v>8.187528994915707E-4</v>
      </c>
      <c r="BF106" s="5">
        <f t="shared" si="271"/>
        <v>3.1838539350286985E-4</v>
      </c>
      <c r="BG106" s="5">
        <f t="shared" si="272"/>
        <v>8.2539562187749712E-5</v>
      </c>
      <c r="BH106" s="5">
        <f t="shared" si="273"/>
        <v>1.6048426211998928E-5</v>
      </c>
      <c r="BI106" s="5">
        <f t="shared" si="274"/>
        <v>2.4962767143942957E-6</v>
      </c>
      <c r="BJ106" s="8">
        <f t="shared" si="275"/>
        <v>0.21343308103086403</v>
      </c>
      <c r="BK106" s="8">
        <f t="shared" si="276"/>
        <v>0.27922303390839098</v>
      </c>
      <c r="BL106" s="8">
        <f t="shared" si="277"/>
        <v>0.45712611760249428</v>
      </c>
      <c r="BM106" s="8">
        <f t="shared" si="278"/>
        <v>0.36123727471416728</v>
      </c>
      <c r="BN106" s="8">
        <f t="shared" si="279"/>
        <v>0.63820914867485878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1.5906976744186001</v>
      </c>
      <c r="F107">
        <f>VLOOKUP(B107,home!$B$2:$E$405,3,FALSE)</f>
        <v>1.1000000000000001</v>
      </c>
      <c r="G107">
        <f>VLOOKUP(C107,away!$B$2:$E$405,4,FALSE)</f>
        <v>1.36</v>
      </c>
      <c r="H107">
        <f>VLOOKUP(A107,away!$A$2:$E$405,3,FALSE)</f>
        <v>1.2651162790697701</v>
      </c>
      <c r="I107">
        <f>VLOOKUP(C107,away!$B$2:$E$405,3,FALSE)</f>
        <v>1.2</v>
      </c>
      <c r="J107">
        <f>VLOOKUP(B107,home!$B$2:$E$405,4,FALSE)</f>
        <v>1.1200000000000001</v>
      </c>
      <c r="K107" s="3">
        <f t="shared" si="224"/>
        <v>2.3796837209302262</v>
      </c>
      <c r="L107" s="3">
        <f t="shared" si="225"/>
        <v>1.7003162790697712</v>
      </c>
      <c r="M107" s="5">
        <f t="shared" si="226"/>
        <v>1.690746565270532E-2</v>
      </c>
      <c r="N107" s="5">
        <f t="shared" si="227"/>
        <v>4.0234420775929799E-2</v>
      </c>
      <c r="O107" s="5">
        <f t="shared" si="228"/>
        <v>2.8748039087107873E-2</v>
      </c>
      <c r="P107" s="5">
        <f t="shared" si="229"/>
        <v>6.841124062425645E-2</v>
      </c>
      <c r="Q107" s="5">
        <f t="shared" si="230"/>
        <v>4.7872598070768511E-2</v>
      </c>
      <c r="R107" s="5">
        <f t="shared" si="231"/>
        <v>2.4440379425571809E-2</v>
      </c>
      <c r="S107" s="5">
        <f t="shared" si="232"/>
        <v>6.9201646478002268E-2</v>
      </c>
      <c r="T107" s="5">
        <f t="shared" si="233"/>
        <v>8.139855782109183E-2</v>
      </c>
      <c r="U107" s="5">
        <f t="shared" si="234"/>
        <v>5.8160373052391273E-2</v>
      </c>
      <c r="V107" s="5">
        <f t="shared" si="235"/>
        <v>3.1111637545511273E-2</v>
      </c>
      <c r="W107" s="5">
        <f t="shared" si="236"/>
        <v>3.7973880769214534E-2</v>
      </c>
      <c r="X107" s="5">
        <f t="shared" si="237"/>
        <v>6.4567607651350001E-2</v>
      </c>
      <c r="Y107" s="5">
        <f t="shared" si="238"/>
        <v>5.4892677195090174E-2</v>
      </c>
      <c r="Z107" s="5">
        <f t="shared" si="239"/>
        <v>1.3852125001313885E-2</v>
      </c>
      <c r="AA107" s="5">
        <f t="shared" si="240"/>
        <v>3.2963676365917245E-2</v>
      </c>
      <c r="AB107" s="5">
        <f t="shared" si="241"/>
        <v>3.9221562014992856E-2</v>
      </c>
      <c r="AC107" s="5">
        <f t="shared" si="242"/>
        <v>7.8677733481010547E-3</v>
      </c>
      <c r="AD107" s="5">
        <f t="shared" si="243"/>
        <v>2.2591456471761296E-2</v>
      </c>
      <c r="AE107" s="5">
        <f t="shared" si="244"/>
        <v>3.8412621206831872E-2</v>
      </c>
      <c r="AF107" s="5">
        <f t="shared" si="245"/>
        <v>3.2656802579858486E-2</v>
      </c>
      <c r="AG107" s="5">
        <f t="shared" si="246"/>
        <v>1.8508964349633696E-2</v>
      </c>
      <c r="AH107" s="5">
        <f t="shared" si="247"/>
        <v>5.8882484098608436E-3</v>
      </c>
      <c r="AI107" s="5">
        <f t="shared" si="248"/>
        <v>1.4012168885739142E-2</v>
      </c>
      <c r="AJ107" s="5">
        <f t="shared" si="249"/>
        <v>1.6672265096159232E-2</v>
      </c>
      <c r="AK107" s="5">
        <f t="shared" si="250"/>
        <v>1.322490594678778E-2</v>
      </c>
      <c r="AL107" s="5">
        <f t="shared" si="251"/>
        <v>1.2733880919827373E-3</v>
      </c>
      <c r="AM107" s="5">
        <f t="shared" si="252"/>
        <v>1.0752104239590825E-2</v>
      </c>
      <c r="AN107" s="5">
        <f t="shared" si="253"/>
        <v>1.8281977872831385E-2</v>
      </c>
      <c r="AO107" s="5">
        <f t="shared" si="254"/>
        <v>1.5542572295384279E-2</v>
      </c>
      <c r="AP107" s="5">
        <f t="shared" si="255"/>
        <v>8.8090962308202386E-3</v>
      </c>
      <c r="AQ107" s="5">
        <f t="shared" si="256"/>
        <v>3.7445624312889537E-3</v>
      </c>
      <c r="AR107" s="5">
        <f t="shared" si="257"/>
        <v>2.0023769252986165E-3</v>
      </c>
      <c r="AS107" s="5">
        <f t="shared" si="258"/>
        <v>4.7650237722994381E-3</v>
      </c>
      <c r="AT107" s="5">
        <f t="shared" si="259"/>
        <v>5.6696247503932552E-3</v>
      </c>
      <c r="AU107" s="5">
        <f t="shared" si="260"/>
        <v>4.4973045740979755E-3</v>
      </c>
      <c r="AV107" s="5">
        <f t="shared" si="261"/>
        <v>2.6755406207614992E-3</v>
      </c>
      <c r="AW107" s="5">
        <f t="shared" si="262"/>
        <v>1.4312227666841206E-4</v>
      </c>
      <c r="AX107" s="5">
        <f t="shared" si="263"/>
        <v>4.2644345707831951E-3</v>
      </c>
      <c r="AY107" s="5">
        <f t="shared" si="264"/>
        <v>7.2508875217305799E-3</v>
      </c>
      <c r="AZ107" s="5">
        <f t="shared" si="265"/>
        <v>6.1644010454511887E-3</v>
      </c>
      <c r="BA107" s="5">
        <f t="shared" si="266"/>
        <v>3.4938104827651247E-3</v>
      </c>
      <c r="BB107" s="5">
        <f t="shared" si="267"/>
        <v>1.4851457099575396E-3</v>
      </c>
      <c r="BC107" s="5">
        <f t="shared" si="268"/>
        <v>5.0504348548628729E-4</v>
      </c>
      <c r="BD107" s="5">
        <f t="shared" si="269"/>
        <v>5.6744568048648571E-4</v>
      </c>
      <c r="BE107" s="5">
        <f t="shared" si="270"/>
        <v>1.3503412483658649E-3</v>
      </c>
      <c r="BF107" s="5">
        <f t="shared" si="271"/>
        <v>1.6066925432184241E-3</v>
      </c>
      <c r="BG107" s="5">
        <f t="shared" si="272"/>
        <v>1.2744733632122894E-3</v>
      </c>
      <c r="BH107" s="5">
        <f t="shared" si="273"/>
        <v>7.5821087879886998E-4</v>
      </c>
      <c r="BI107" s="5">
        <f t="shared" si="274"/>
        <v>3.6086041706197411E-4</v>
      </c>
      <c r="BJ107" s="8">
        <f t="shared" si="275"/>
        <v>0.51940362277761976</v>
      </c>
      <c r="BK107" s="8">
        <f t="shared" si="276"/>
        <v>0.20202403926228968</v>
      </c>
      <c r="BL107" s="8">
        <f t="shared" si="277"/>
        <v>0.25885951305852273</v>
      </c>
      <c r="BM107" s="8">
        <f t="shared" si="278"/>
        <v>0.76041739121834429</v>
      </c>
      <c r="BN107" s="8">
        <f t="shared" si="279"/>
        <v>0.22661414363633978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1.5906976744186001</v>
      </c>
      <c r="F108">
        <f>VLOOKUP(B108,home!$B$2:$E$405,3,FALSE)</f>
        <v>0.89</v>
      </c>
      <c r="G108">
        <f>VLOOKUP(C108,away!$B$2:$E$405,4,FALSE)</f>
        <v>1.1499999999999999</v>
      </c>
      <c r="H108">
        <f>VLOOKUP(A108,away!$A$2:$E$405,3,FALSE)</f>
        <v>1.2651162790697701</v>
      </c>
      <c r="I108">
        <f>VLOOKUP(C108,away!$B$2:$E$405,3,FALSE)</f>
        <v>0.68</v>
      </c>
      <c r="J108">
        <f>VLOOKUP(B108,home!$B$2:$E$405,4,FALSE)</f>
        <v>1.58</v>
      </c>
      <c r="K108" s="3">
        <f t="shared" si="224"/>
        <v>1.6280790697674372</v>
      </c>
      <c r="L108" s="3">
        <f t="shared" si="225"/>
        <v>1.3592409302325612</v>
      </c>
      <c r="M108" s="5">
        <f t="shared" si="226"/>
        <v>5.0422387807691156E-2</v>
      </c>
      <c r="N108" s="5">
        <f t="shared" si="227"/>
        <v>8.2091634237398792E-2</v>
      </c>
      <c r="O108" s="5">
        <f t="shared" si="228"/>
        <v>6.8536173308273093E-2</v>
      </c>
      <c r="P108" s="5">
        <f t="shared" si="229"/>
        <v>0.1115823092851531</v>
      </c>
      <c r="Q108" s="5">
        <f t="shared" si="230"/>
        <v>6.6825835752456472E-2</v>
      </c>
      <c r="R108" s="5">
        <f t="shared" si="231"/>
        <v>4.657858598105858E-2</v>
      </c>
      <c r="S108" s="5">
        <f t="shared" si="232"/>
        <v>6.1731565514576939E-2</v>
      </c>
      <c r="T108" s="5">
        <f t="shared" si="233"/>
        <v>9.0832411151737291E-2</v>
      </c>
      <c r="U108" s="5">
        <f t="shared" si="234"/>
        <v>7.5833620935124441E-2</v>
      </c>
      <c r="V108" s="5">
        <f t="shared" si="235"/>
        <v>1.5178774824687725E-2</v>
      </c>
      <c r="W108" s="5">
        <f t="shared" si="236"/>
        <v>3.6265914836096952E-2</v>
      </c>
      <c r="X108" s="5">
        <f t="shared" si="237"/>
        <v>4.9294115817551262E-2</v>
      </c>
      <c r="Y108" s="5">
        <f t="shared" si="238"/>
        <v>3.3501289919420002E-2</v>
      </c>
      <c r="Z108" s="5">
        <f t="shared" si="239"/>
        <v>2.1103840179270469E-2</v>
      </c>
      <c r="AA108" s="5">
        <f t="shared" si="240"/>
        <v>3.4358720487587327E-2</v>
      </c>
      <c r="AB108" s="5">
        <f t="shared" si="241"/>
        <v>2.7969356844915291E-2</v>
      </c>
      <c r="AC108" s="5">
        <f t="shared" si="242"/>
        <v>2.0993684808195182E-3</v>
      </c>
      <c r="AD108" s="5">
        <f t="shared" si="243"/>
        <v>1.4760944222654464E-2</v>
      </c>
      <c r="AE108" s="5">
        <f t="shared" si="244"/>
        <v>2.0063679556311803E-2</v>
      </c>
      <c r="AF108" s="5">
        <f t="shared" si="245"/>
        <v>1.363568723200464E-2</v>
      </c>
      <c r="AG108" s="5">
        <f t="shared" si="246"/>
        <v>6.1780613991967498E-3</v>
      </c>
      <c r="AH108" s="5">
        <f t="shared" si="247"/>
        <v>7.1713008391877265E-3</v>
      </c>
      <c r="AI108" s="5">
        <f t="shared" si="248"/>
        <v>1.1675444799287196E-2</v>
      </c>
      <c r="AJ108" s="5">
        <f t="shared" si="249"/>
        <v>9.5042736539722814E-3</v>
      </c>
      <c r="AK108" s="5">
        <f t="shared" si="250"/>
        <v>5.1579030031247827E-3</v>
      </c>
      <c r="AL108" s="5">
        <f t="shared" si="251"/>
        <v>1.8583204272176366E-4</v>
      </c>
      <c r="AM108" s="5">
        <f t="shared" si="252"/>
        <v>4.8063968677816583E-3</v>
      </c>
      <c r="AN108" s="5">
        <f t="shared" si="253"/>
        <v>6.5330513496304103E-3</v>
      </c>
      <c r="AO108" s="5">
        <f t="shared" si="254"/>
        <v>4.4399953968643647E-3</v>
      </c>
      <c r="AP108" s="5">
        <f t="shared" si="255"/>
        <v>2.0116744911540699E-3</v>
      </c>
      <c r="AQ108" s="5">
        <f t="shared" si="256"/>
        <v>6.8358757667034335E-4</v>
      </c>
      <c r="AR108" s="5">
        <f t="shared" si="257"/>
        <v>1.9495051247270115E-3</v>
      </c>
      <c r="AS108" s="5">
        <f t="shared" si="258"/>
        <v>3.1739484899724044E-3</v>
      </c>
      <c r="AT108" s="5">
        <f t="shared" si="259"/>
        <v>2.5837195525220177E-3</v>
      </c>
      <c r="AU108" s="5">
        <f t="shared" si="260"/>
        <v>1.4021665752033282E-3</v>
      </c>
      <c r="AV108" s="5">
        <f t="shared" si="261"/>
        <v>5.7070951335400728E-4</v>
      </c>
      <c r="AW108" s="5">
        <f t="shared" si="262"/>
        <v>1.142325934946254E-5</v>
      </c>
      <c r="AX108" s="5">
        <f t="shared" si="263"/>
        <v>1.3041990235718474E-3</v>
      </c>
      <c r="AY108" s="5">
        <f t="shared" si="264"/>
        <v>1.7727206940081959E-3</v>
      </c>
      <c r="AZ108" s="5">
        <f t="shared" si="265"/>
        <v>1.2047772625831061E-3</v>
      </c>
      <c r="BA108" s="5">
        <f t="shared" si="266"/>
        <v>5.4586085570550006E-4</v>
      </c>
      <c r="BB108" s="5">
        <f t="shared" si="267"/>
        <v>1.854891043216715E-4</v>
      </c>
      <c r="BC108" s="5">
        <f t="shared" si="268"/>
        <v>5.0424876541238597E-5</v>
      </c>
      <c r="BD108" s="5">
        <f t="shared" si="269"/>
        <v>4.4164119320451499E-4</v>
      </c>
      <c r="BE108" s="5">
        <f t="shared" si="270"/>
        <v>7.1902678300338771E-4</v>
      </c>
      <c r="BF108" s="5">
        <f t="shared" si="271"/>
        <v>5.853162280050144E-4</v>
      </c>
      <c r="BG108" s="5">
        <f t="shared" si="272"/>
        <v>3.1764703333672954E-4</v>
      </c>
      <c r="BH108" s="5">
        <f t="shared" si="273"/>
        <v>1.2928862163731226E-4</v>
      </c>
      <c r="BI108" s="5">
        <f t="shared" si="274"/>
        <v>4.2098419769357873E-5</v>
      </c>
      <c r="BJ108" s="8">
        <f t="shared" si="275"/>
        <v>0.43698775162366088</v>
      </c>
      <c r="BK108" s="8">
        <f t="shared" si="276"/>
        <v>0.24297295864965837</v>
      </c>
      <c r="BL108" s="8">
        <f t="shared" si="277"/>
        <v>0.29870044738726581</v>
      </c>
      <c r="BM108" s="8">
        <f t="shared" si="278"/>
        <v>0.57196677403316554</v>
      </c>
      <c r="BN108" s="8">
        <f t="shared" si="279"/>
        <v>0.42603692637203122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1.2276029055690101</v>
      </c>
      <c r="F109">
        <f>VLOOKUP(B109,home!$B$2:$E$405,3,FALSE)</f>
        <v>1.1299999999999999</v>
      </c>
      <c r="G109">
        <f>VLOOKUP(C109,away!$B$2:$E$405,4,FALSE)</f>
        <v>0.72</v>
      </c>
      <c r="H109">
        <f>VLOOKUP(A109,away!$A$2:$E$405,3,FALSE)</f>
        <v>1.0193704600484299</v>
      </c>
      <c r="I109">
        <f>VLOOKUP(C109,away!$B$2:$E$405,3,FALSE)</f>
        <v>1</v>
      </c>
      <c r="J109">
        <f>VLOOKUP(B109,home!$B$2:$E$405,4,FALSE)</f>
        <v>0.98</v>
      </c>
      <c r="K109" s="3">
        <f t="shared" si="224"/>
        <v>0.99877772397094655</v>
      </c>
      <c r="L109" s="3">
        <f t="shared" si="225"/>
        <v>0.99898305084746131</v>
      </c>
      <c r="M109" s="5">
        <f t="shared" si="226"/>
        <v>0.13563866895850019</v>
      </c>
      <c r="N109" s="5">
        <f t="shared" si="227"/>
        <v>0.13547288106481947</v>
      </c>
      <c r="O109" s="5">
        <f t="shared" si="228"/>
        <v>0.13550073132905135</v>
      </c>
      <c r="P109" s="5">
        <f t="shared" si="229"/>
        <v>0.13533511203322865</v>
      </c>
      <c r="Q109" s="5">
        <f t="shared" si="230"/>
        <v>6.7653647904853564E-2</v>
      </c>
      <c r="R109" s="5">
        <f t="shared" si="231"/>
        <v>6.7681466987578959E-2</v>
      </c>
      <c r="S109" s="5">
        <f t="shared" si="232"/>
        <v>3.3758058615737302E-2</v>
      </c>
      <c r="T109" s="5">
        <f t="shared" si="233"/>
        <v>6.7584847584950578E-2</v>
      </c>
      <c r="U109" s="5">
        <f t="shared" si="234"/>
        <v>6.7598741552868866E-2</v>
      </c>
      <c r="V109" s="5">
        <f t="shared" si="235"/>
        <v>3.7425009646465984E-3</v>
      </c>
      <c r="W109" s="5">
        <f t="shared" si="236"/>
        <v>2.2523652157580485E-2</v>
      </c>
      <c r="X109" s="5">
        <f t="shared" si="237"/>
        <v>2.2500746748606755E-2</v>
      </c>
      <c r="Y109" s="5">
        <f t="shared" si="238"/>
        <v>1.1238932316634637E-2</v>
      </c>
      <c r="Z109" s="5">
        <f t="shared" si="239"/>
        <v>2.2537546125694453E-2</v>
      </c>
      <c r="AA109" s="5">
        <f t="shared" si="240"/>
        <v>2.2509999023311328E-2</v>
      </c>
      <c r="AB109" s="5">
        <f t="shared" si="241"/>
        <v>1.124124279554556E-2</v>
      </c>
      <c r="AC109" s="5">
        <f t="shared" si="242"/>
        <v>2.3338283213408296E-4</v>
      </c>
      <c r="AD109" s="5">
        <f t="shared" si="243"/>
        <v>5.6240305093653827E-3</v>
      </c>
      <c r="AE109" s="5">
        <f t="shared" si="244"/>
        <v>5.6183111563050323E-3</v>
      </c>
      <c r="AF109" s="5">
        <f t="shared" si="245"/>
        <v>2.8062988097679645E-3</v>
      </c>
      <c r="AG109" s="5">
        <f t="shared" si="246"/>
        <v>9.344816488572002E-4</v>
      </c>
      <c r="AH109" s="5">
        <f t="shared" si="247"/>
        <v>5.628656646815406E-3</v>
      </c>
      <c r="AI109" s="5">
        <f t="shared" si="248"/>
        <v>5.6217768747202305E-3</v>
      </c>
      <c r="AJ109" s="5">
        <f t="shared" si="249"/>
        <v>2.8074527558027865E-3</v>
      </c>
      <c r="AK109" s="5">
        <f t="shared" si="250"/>
        <v>9.3467375786555635E-4</v>
      </c>
      <c r="AL109" s="5">
        <f t="shared" si="251"/>
        <v>9.3144210205017558E-6</v>
      </c>
      <c r="AM109" s="5">
        <f t="shared" si="252"/>
        <v>1.1234312783374243E-3</v>
      </c>
      <c r="AN109" s="5">
        <f t="shared" si="253"/>
        <v>1.1222888058509835E-3</v>
      </c>
      <c r="AO109" s="5">
        <f t="shared" si="254"/>
        <v>5.6057374760048486E-4</v>
      </c>
      <c r="AP109" s="5">
        <f t="shared" si="255"/>
        <v>1.8666789086764239E-4</v>
      </c>
      <c r="AQ109" s="5">
        <f t="shared" si="256"/>
        <v>4.6619514778554577E-5</v>
      </c>
      <c r="AR109" s="5">
        <f t="shared" si="257"/>
        <v>1.1245865178416995E-3</v>
      </c>
      <c r="AS109" s="5">
        <f t="shared" si="258"/>
        <v>1.1232119626983449E-3</v>
      </c>
      <c r="AT109" s="5">
        <f t="shared" si="259"/>
        <v>5.6091954382039627E-4</v>
      </c>
      <c r="AU109" s="5">
        <f t="shared" si="260"/>
        <v>1.8674464843591903E-4</v>
      </c>
      <c r="AV109" s="5">
        <f t="shared" si="261"/>
        <v>4.6629098732145435E-5</v>
      </c>
      <c r="AW109" s="5">
        <f t="shared" si="262"/>
        <v>2.5815487533768972E-7</v>
      </c>
      <c r="AX109" s="5">
        <f t="shared" si="263"/>
        <v>1.8700968920260387E-4</v>
      </c>
      <c r="AY109" s="5">
        <f t="shared" si="264"/>
        <v>1.8681950985765275E-4</v>
      </c>
      <c r="AZ109" s="5">
        <f t="shared" si="265"/>
        <v>9.3314761957712659E-5</v>
      </c>
      <c r="BA109" s="5">
        <f t="shared" si="266"/>
        <v>3.1073288529873474E-5</v>
      </c>
      <c r="BB109" s="5">
        <f t="shared" si="267"/>
        <v>7.7604221438591064E-6</v>
      </c>
      <c r="BC109" s="5">
        <f t="shared" si="268"/>
        <v>1.5505060378273136E-6</v>
      </c>
      <c r="BD109" s="5">
        <f t="shared" si="269"/>
        <v>1.8724047842257058E-4</v>
      </c>
      <c r="BE109" s="5">
        <f t="shared" si="270"/>
        <v>1.8701161887412616E-4</v>
      </c>
      <c r="BF109" s="5">
        <f t="shared" si="271"/>
        <v>9.3391519527610914E-5</v>
      </c>
      <c r="BG109" s="5">
        <f t="shared" si="272"/>
        <v>3.1092456437325151E-5</v>
      </c>
      <c r="BH109" s="5">
        <f t="shared" si="273"/>
        <v>7.7636132182843532E-6</v>
      </c>
      <c r="BI109" s="5">
        <f t="shared" si="274"/>
        <v>1.5508247879897606E-6</v>
      </c>
      <c r="BJ109" s="8">
        <f t="shared" si="275"/>
        <v>0.34550493931690568</v>
      </c>
      <c r="BK109" s="8">
        <f t="shared" si="276"/>
        <v>0.30890385733512504</v>
      </c>
      <c r="BL109" s="8">
        <f t="shared" si="277"/>
        <v>0.32307488400635642</v>
      </c>
      <c r="BM109" s="8">
        <f t="shared" si="278"/>
        <v>0.32255215715106694</v>
      </c>
      <c r="BN109" s="8">
        <f t="shared" si="279"/>
        <v>0.67728250827803227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1.6367713004484301</v>
      </c>
      <c r="F110">
        <f>VLOOKUP(B110,home!$B$2:$E$405,3,FALSE)</f>
        <v>0.8</v>
      </c>
      <c r="G110">
        <f>VLOOKUP(C110,away!$B$2:$E$405,4,FALSE)</f>
        <v>0.81</v>
      </c>
      <c r="H110">
        <f>VLOOKUP(A110,away!$A$2:$E$405,3,FALSE)</f>
        <v>1.45291479820628</v>
      </c>
      <c r="I110">
        <f>VLOOKUP(C110,away!$B$2:$E$405,3,FALSE)</f>
        <v>0.66</v>
      </c>
      <c r="J110">
        <f>VLOOKUP(B110,home!$B$2:$E$405,4,FALSE)</f>
        <v>1.8</v>
      </c>
      <c r="K110" s="3">
        <f t="shared" si="224"/>
        <v>1.0606278026905829</v>
      </c>
      <c r="L110" s="3">
        <f t="shared" si="225"/>
        <v>1.7260627802690609</v>
      </c>
      <c r="M110" s="5">
        <f t="shared" si="226"/>
        <v>6.1624819048290924E-2</v>
      </c>
      <c r="N110" s="5">
        <f t="shared" si="227"/>
        <v>6.5360996418393588E-2</v>
      </c>
      <c r="O110" s="5">
        <f t="shared" si="228"/>
        <v>0.10636830650007081</v>
      </c>
      <c r="P110" s="5">
        <f t="shared" si="229"/>
        <v>0.11281718319908855</v>
      </c>
      <c r="Q110" s="5">
        <f t="shared" si="230"/>
        <v>3.4661845006453924E-2</v>
      </c>
      <c r="R110" s="5">
        <f t="shared" si="231"/>
        <v>9.1799187425011947E-2</v>
      </c>
      <c r="S110" s="5">
        <f t="shared" si="232"/>
        <v>5.1633891269534271E-2</v>
      </c>
      <c r="T110" s="5">
        <f t="shared" si="233"/>
        <v>5.9828520561095118E-2</v>
      </c>
      <c r="U110" s="5">
        <f t="shared" si="234"/>
        <v>9.7364770447371407E-2</v>
      </c>
      <c r="V110" s="5">
        <f t="shared" si="235"/>
        <v>1.0502965563043472E-2</v>
      </c>
      <c r="W110" s="5">
        <f t="shared" si="236"/>
        <v>1.225443883546559E-2</v>
      </c>
      <c r="X110" s="5">
        <f t="shared" si="237"/>
        <v>2.1151930766980888E-2</v>
      </c>
      <c r="Y110" s="5">
        <f t="shared" si="238"/>
        <v>1.8254780213856868E-2</v>
      </c>
      <c r="Z110" s="5">
        <f t="shared" si="239"/>
        <v>5.2817053557752229E-2</v>
      </c>
      <c r="AA110" s="5">
        <f t="shared" si="240"/>
        <v>5.601923545954958E-2</v>
      </c>
      <c r="AB110" s="5">
        <f t="shared" si="241"/>
        <v>2.9707779306934228E-2</v>
      </c>
      <c r="AC110" s="5">
        <f t="shared" si="242"/>
        <v>1.2017428695521421E-3</v>
      </c>
      <c r="AD110" s="5">
        <f t="shared" si="243"/>
        <v>3.2493496338165035E-3</v>
      </c>
      <c r="AE110" s="5">
        <f t="shared" si="244"/>
        <v>5.6085814630115688E-3</v>
      </c>
      <c r="AF110" s="5">
        <f t="shared" si="245"/>
        <v>4.8403818567056339E-3</v>
      </c>
      <c r="AG110" s="5">
        <f t="shared" si="246"/>
        <v>2.7849343217164146E-3</v>
      </c>
      <c r="AH110" s="5">
        <f t="shared" si="247"/>
        <v>2.279138757737844E-2</v>
      </c>
      <c r="AI110" s="5">
        <f t="shared" si="248"/>
        <v>2.4173179326464345E-2</v>
      </c>
      <c r="AJ110" s="5">
        <f t="shared" si="249"/>
        <v>1.2819373036536651E-2</v>
      </c>
      <c r="AK110" s="5">
        <f t="shared" si="250"/>
        <v>4.5321944852042577E-3</v>
      </c>
      <c r="AL110" s="5">
        <f t="shared" si="251"/>
        <v>8.8001715910091585E-5</v>
      </c>
      <c r="AM110" s="5">
        <f t="shared" si="252"/>
        <v>6.8927011245764993E-4</v>
      </c>
      <c r="AN110" s="5">
        <f t="shared" si="253"/>
        <v>1.1897234866650192E-3</v>
      </c>
      <c r="AO110" s="5">
        <f t="shared" si="254"/>
        <v>1.0267687145722126E-3</v>
      </c>
      <c r="AP110" s="5">
        <f t="shared" si="255"/>
        <v>5.9075575405593411E-4</v>
      </c>
      <c r="AQ110" s="5">
        <f t="shared" si="256"/>
        <v>2.5492037982643295E-4</v>
      </c>
      <c r="AR110" s="5">
        <f t="shared" si="257"/>
        <v>7.8678731615999149E-3</v>
      </c>
      <c r="AS110" s="5">
        <f t="shared" si="258"/>
        <v>8.3448850232359269E-3</v>
      </c>
      <c r="AT110" s="5">
        <f t="shared" si="259"/>
        <v>4.4254085329501376E-3</v>
      </c>
      <c r="AU110" s="5">
        <f t="shared" si="260"/>
        <v>1.5645704427703533E-3</v>
      </c>
      <c r="AV110" s="5">
        <f t="shared" si="261"/>
        <v>4.1485672771753804E-4</v>
      </c>
      <c r="AW110" s="5">
        <f t="shared" si="262"/>
        <v>4.4751565733618354E-6</v>
      </c>
      <c r="AX110" s="5">
        <f t="shared" si="263"/>
        <v>1.2184317413937462E-4</v>
      </c>
      <c r="AY110" s="5">
        <f t="shared" si="264"/>
        <v>2.103089679118163E-4</v>
      </c>
      <c r="AZ110" s="5">
        <f t="shared" si="265"/>
        <v>1.8150324093469322E-4</v>
      </c>
      <c r="BA110" s="5">
        <f t="shared" si="266"/>
        <v>1.0442866289186057E-4</v>
      </c>
      <c r="BB110" s="5">
        <f t="shared" si="267"/>
        <v>4.5062607052726368E-5</v>
      </c>
      <c r="BC110" s="5">
        <f t="shared" si="268"/>
        <v>1.5556177763120214E-5</v>
      </c>
      <c r="BD110" s="5">
        <f t="shared" si="269"/>
        <v>2.2634071706859119E-3</v>
      </c>
      <c r="BE110" s="5">
        <f t="shared" si="270"/>
        <v>2.4006325740387078E-3</v>
      </c>
      <c r="BF110" s="5">
        <f t="shared" si="271"/>
        <v>1.2730888260350565E-3</v>
      </c>
      <c r="BG110" s="5">
        <f t="shared" si="272"/>
        <v>4.5009113472916517E-4</v>
      </c>
      <c r="BH110" s="5">
        <f t="shared" si="273"/>
        <v>1.1934479280957639E-4</v>
      </c>
      <c r="BI110" s="5">
        <f t="shared" si="274"/>
        <v>2.5316081072036782E-5</v>
      </c>
      <c r="BJ110" s="8">
        <f t="shared" si="275"/>
        <v>0.23242590035576696</v>
      </c>
      <c r="BK110" s="8">
        <f t="shared" si="276"/>
        <v>0.23807891263333128</v>
      </c>
      <c r="BL110" s="8">
        <f t="shared" si="277"/>
        <v>0.47472488803216595</v>
      </c>
      <c r="BM110" s="8">
        <f t="shared" si="278"/>
        <v>0.52520858317036823</v>
      </c>
      <c r="BN110" s="8">
        <f t="shared" si="279"/>
        <v>0.47263233759730972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1.25888324873096</v>
      </c>
      <c r="F111">
        <f>VLOOKUP(B111,home!$B$2:$E$405,3,FALSE)</f>
        <v>1.3</v>
      </c>
      <c r="G111">
        <f>VLOOKUP(C111,away!$B$2:$E$405,4,FALSE)</f>
        <v>0.94</v>
      </c>
      <c r="H111">
        <f>VLOOKUP(A111,away!$A$2:$E$405,3,FALSE)</f>
        <v>1.10152284263959</v>
      </c>
      <c r="I111">
        <f>VLOOKUP(C111,away!$B$2:$E$405,3,FALSE)</f>
        <v>0.51</v>
      </c>
      <c r="J111">
        <f>VLOOKUP(B111,home!$B$2:$E$405,4,FALSE)</f>
        <v>0.74</v>
      </c>
      <c r="K111" s="3">
        <f t="shared" si="224"/>
        <v>1.5383553299492332</v>
      </c>
      <c r="L111" s="3">
        <f t="shared" si="225"/>
        <v>0.41571472081218125</v>
      </c>
      <c r="M111" s="5">
        <f t="shared" si="226"/>
        <v>0.14169618570330098</v>
      </c>
      <c r="N111" s="5">
        <f t="shared" si="227"/>
        <v>0.21797908251014944</v>
      </c>
      <c r="O111" s="5">
        <f t="shared" si="228"/>
        <v>5.8905190279798764E-2</v>
      </c>
      <c r="P111" s="5">
        <f t="shared" si="229"/>
        <v>9.0617113428602208E-2</v>
      </c>
      <c r="Q111" s="5">
        <f t="shared" si="230"/>
        <v>0.16766464169846604</v>
      </c>
      <c r="R111" s="5">
        <f t="shared" si="231"/>
        <v>1.2243877365777478E-2</v>
      </c>
      <c r="S111" s="5">
        <f t="shared" si="232"/>
        <v>1.4487795146663675E-2</v>
      </c>
      <c r="T111" s="5">
        <f t="shared" si="233"/>
        <v>6.9700659713752222E-2</v>
      </c>
      <c r="U111" s="5">
        <f t="shared" si="234"/>
        <v>1.883543400488856E-2</v>
      </c>
      <c r="V111" s="5">
        <f t="shared" si="235"/>
        <v>1.0294656287318427E-3</v>
      </c>
      <c r="W111" s="5">
        <f t="shared" si="236"/>
        <v>8.5975931733621225E-2</v>
      </c>
      <c r="X111" s="5">
        <f t="shared" si="237"/>
        <v>3.5741460457209509E-2</v>
      </c>
      <c r="Y111" s="5">
        <f t="shared" si="238"/>
        <v>7.4291256276942325E-3</v>
      </c>
      <c r="Z111" s="5">
        <f t="shared" si="239"/>
        <v>1.6966533535909228E-3</v>
      </c>
      <c r="AA111" s="5">
        <f t="shared" si="240"/>
        <v>2.6100557295728375E-3</v>
      </c>
      <c r="AB111" s="5">
        <f t="shared" si="241"/>
        <v>2.0075965715264546E-3</v>
      </c>
      <c r="AC111" s="5">
        <f t="shared" si="242"/>
        <v>4.1147545356732285E-5</v>
      </c>
      <c r="AD111" s="5">
        <f t="shared" si="243"/>
        <v>3.3065383207441894E-2</v>
      </c>
      <c r="AE111" s="5">
        <f t="shared" si="244"/>
        <v>1.3745766548629494E-2</v>
      </c>
      <c r="AF111" s="5">
        <f t="shared" si="245"/>
        <v>2.8571587515564649E-3</v>
      </c>
      <c r="AG111" s="5">
        <f t="shared" si="246"/>
        <v>3.9592098423979201E-4</v>
      </c>
      <c r="AH111" s="5">
        <f t="shared" si="247"/>
        <v>1.7633094380077537E-4</v>
      </c>
      <c r="AI111" s="5">
        <f t="shared" si="248"/>
        <v>2.7125964723090151E-4</v>
      </c>
      <c r="AJ111" s="5">
        <f t="shared" si="249"/>
        <v>2.0864686205890307E-4</v>
      </c>
      <c r="AK111" s="5">
        <f t="shared" si="250"/>
        <v>1.0699100410849866E-4</v>
      </c>
      <c r="AL111" s="5">
        <f t="shared" si="251"/>
        <v>1.0525821189589584E-6</v>
      </c>
      <c r="AM111" s="5">
        <f t="shared" si="252"/>
        <v>1.0173261698796423E-2</v>
      </c>
      <c r="AN111" s="5">
        <f t="shared" si="253"/>
        <v>4.2291746468644123E-3</v>
      </c>
      <c r="AO111" s="5">
        <f t="shared" si="254"/>
        <v>8.7906507879359714E-4</v>
      </c>
      <c r="AP111" s="5">
        <f t="shared" si="255"/>
        <v>1.218134312688061E-4</v>
      </c>
      <c r="AQ111" s="5">
        <f t="shared" si="256"/>
        <v>1.265990914277139E-5</v>
      </c>
      <c r="AR111" s="5">
        <f t="shared" si="257"/>
        <v>1.4660673814537561E-5</v>
      </c>
      <c r="AS111" s="5">
        <f t="shared" si="258"/>
        <v>2.2553325703241015E-5</v>
      </c>
      <c r="AT111" s="5">
        <f t="shared" si="259"/>
        <v>1.7347514401830927E-5</v>
      </c>
      <c r="AU111" s="5">
        <f t="shared" si="260"/>
        <v>8.8955470804758973E-6</v>
      </c>
      <c r="AV111" s="5">
        <f t="shared" si="261"/>
        <v>3.4211280660161077E-6</v>
      </c>
      <c r="AW111" s="5">
        <f t="shared" si="262"/>
        <v>1.8698447588408851E-8</v>
      </c>
      <c r="AX111" s="5">
        <f t="shared" si="263"/>
        <v>2.6083485595519806E-3</v>
      </c>
      <c r="AY111" s="5">
        <f t="shared" si="264"/>
        <v>1.0843288932150068E-3</v>
      </c>
      <c r="AZ111" s="5">
        <f t="shared" si="265"/>
        <v>2.2538574155572902E-4</v>
      </c>
      <c r="BA111" s="5">
        <f t="shared" si="266"/>
        <v>3.1232056875295437E-5</v>
      </c>
      <c r="BB111" s="5">
        <f t="shared" si="267"/>
        <v>3.2459064510759021E-6</v>
      </c>
      <c r="BC111" s="5">
        <f t="shared" si="268"/>
        <v>2.6987421881829552E-7</v>
      </c>
      <c r="BD111" s="5">
        <f t="shared" si="269"/>
        <v>1.0157763202881553E-6</v>
      </c>
      <c r="BE111" s="5">
        <f t="shared" si="270"/>
        <v>1.562624916351503E-6</v>
      </c>
      <c r="BF111" s="5">
        <f t="shared" si="271"/>
        <v>1.2019361843904047E-6</v>
      </c>
      <c r="BG111" s="5">
        <f t="shared" si="272"/>
        <v>6.163349785052745E-7</v>
      </c>
      <c r="BH111" s="5">
        <f t="shared" si="273"/>
        <v>2.3703554980443369E-7</v>
      </c>
      <c r="BI111" s="5">
        <f t="shared" si="274"/>
        <v>7.2928980285819513E-8</v>
      </c>
      <c r="BJ111" s="8">
        <f t="shared" si="275"/>
        <v>0.65392391702949426</v>
      </c>
      <c r="BK111" s="8">
        <f t="shared" si="276"/>
        <v>0.2489570889279894</v>
      </c>
      <c r="BL111" s="8">
        <f t="shared" si="277"/>
        <v>9.5436967234758877E-2</v>
      </c>
      <c r="BM111" s="8">
        <f t="shared" si="278"/>
        <v>0.30982422536497112</v>
      </c>
      <c r="BN111" s="8">
        <f t="shared" si="279"/>
        <v>0.68910609098609499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1.25888324873096</v>
      </c>
      <c r="F112">
        <f>VLOOKUP(B112,home!$B$2:$E$405,3,FALSE)</f>
        <v>1.59</v>
      </c>
      <c r="G112">
        <f>VLOOKUP(C112,away!$B$2:$E$405,4,FALSE)</f>
        <v>0.93</v>
      </c>
      <c r="H112">
        <f>VLOOKUP(A112,away!$A$2:$E$405,3,FALSE)</f>
        <v>1.10152284263959</v>
      </c>
      <c r="I112">
        <f>VLOOKUP(C112,away!$B$2:$E$405,3,FALSE)</f>
        <v>0.93</v>
      </c>
      <c r="J112">
        <f>VLOOKUP(B112,home!$B$2:$E$405,4,FALSE)</f>
        <v>0.5</v>
      </c>
      <c r="K112" s="3">
        <f t="shared" ref="K112:K175" si="280">E112*F112*G112</f>
        <v>1.8615106598984705</v>
      </c>
      <c r="L112" s="3">
        <f t="shared" ref="L112:L175" si="281">H112*I112*J112</f>
        <v>0.51220812182740938</v>
      </c>
      <c r="M112" s="5">
        <f t="shared" ref="M112:M175" si="282">_xlfn.POISSON.DIST(0,K112,FALSE) * _xlfn.POISSON.DIST(0,L112,FALSE)</f>
        <v>9.3133737449196952E-2</v>
      </c>
      <c r="N112" s="5">
        <f t="shared" ref="N112:N175" si="283">_xlfn.POISSON.DIST(1,K112,FALSE) * _xlfn.POISSON.DIST(0,L112,FALSE)</f>
        <v>0.17336944505786553</v>
      </c>
      <c r="O112" s="5">
        <f t="shared" ref="O112:O175" si="284">_xlfn.POISSON.DIST(0,K112,FALSE) * _xlfn.POISSON.DIST(1,L112,FALSE)</f>
        <v>4.7703856737620232E-2</v>
      </c>
      <c r="P112" s="5">
        <f t="shared" ref="P112:P175" si="285">_xlfn.POISSON.DIST(1,K112,FALSE) * _xlfn.POISSON.DIST(1,L112,FALSE)</f>
        <v>8.8801237835349531E-2</v>
      </c>
      <c r="Q112" s="5">
        <f t="shared" ref="Q112:Q175" si="286">_xlfn.POISSON.DIST(2,K112,FALSE) * _xlfn.POISSON.DIST(0,L112,FALSE)</f>
        <v>0.16136453503794945</v>
      </c>
      <c r="R112" s="5">
        <f t="shared" ref="R112:R175" si="287">_xlfn.POISSON.DIST(0,K112,FALSE) * _xlfn.POISSON.DIST(2,L112,FALSE)</f>
        <v>1.2217151431750131E-2</v>
      </c>
      <c r="S112" s="5">
        <f t="shared" ref="S112:S175" si="288">_xlfn.POISSON.DIST(2,K112,FALSE) * _xlfn.POISSON.DIST(2,L112,FALSE)</f>
        <v>2.1167570573960435E-2</v>
      </c>
      <c r="T112" s="5">
        <f t="shared" ref="T112:T175" si="289">_xlfn.POISSON.DIST(2,K112,FALSE) * _xlfn.POISSON.DIST(1,L112,FALSE)</f>
        <v>8.2652225421341277E-2</v>
      </c>
      <c r="U112" s="5">
        <f t="shared" ref="U112:U175" si="290">_xlfn.POISSON.DIST(1,K112,FALSE) * _xlfn.POISSON.DIST(2,L112,FALSE)</f>
        <v>2.2742357623796731E-2</v>
      </c>
      <c r="V112" s="5">
        <f t="shared" ref="V112:V175" si="291">_xlfn.POISSON.DIST(3,K112,FALSE) * _xlfn.POISSON.DIST(3,L112,FALSE)</f>
        <v>2.2425415327073893E-3</v>
      </c>
      <c r="W112" s="5">
        <f t="shared" ref="W112:W175" si="292">_xlfn.POISSON.DIST(3,K112,FALSE) * _xlfn.POISSON.DIST(0,L112,FALSE)</f>
        <v>0.10012726736756775</v>
      </c>
      <c r="X112" s="5">
        <f t="shared" ref="X112:X175" si="293">_xlfn.POISSON.DIST(3,K112,FALSE) * _xlfn.POISSON.DIST(1,L112,FALSE)</f>
        <v>5.1285999562052723E-2</v>
      </c>
      <c r="Y112" s="5">
        <f t="shared" ref="Y112:Y175" si="294">_xlfn.POISSON.DIST(3,K112,FALSE) * _xlfn.POISSON.DIST(2,L112,FALSE)</f>
        <v>1.3134552755860181E-2</v>
      </c>
      <c r="Z112" s="5">
        <f t="shared" ref="Z112:Z175" si="295">_xlfn.POISSON.DIST(0,K112,FALSE) * _xlfn.POISSON.DIST(3,L112,FALSE)</f>
        <v>2.0859080629792603E-3</v>
      </c>
      <c r="AA112" s="5">
        <f t="shared" ref="AA112:AA175" si="296">_xlfn.POISSON.DIST(1,K112,FALSE) * _xlfn.POISSON.DIST(3,L112,FALSE)</f>
        <v>3.8829400948040636E-3</v>
      </c>
      <c r="AB112" s="5">
        <f t="shared" ref="AB112:AB175" si="297">_xlfn.POISSON.DIST(2,K112,FALSE) * _xlfn.POISSON.DIST(3,L112,FALSE)</f>
        <v>3.6140671891124712E-3</v>
      </c>
      <c r="AC112" s="5">
        <f t="shared" ref="AC112:AC175" si="298">_xlfn.POISSON.DIST(4,K112,FALSE) * _xlfn.POISSON.DIST(4,L112,FALSE)</f>
        <v>1.336387794690312E-4</v>
      </c>
      <c r="AD112" s="5">
        <f t="shared" ref="AD112:AD175" si="299">_xlfn.POISSON.DIST(4,K112,FALSE) * _xlfn.POISSON.DIST(0,L112,FALSE)</f>
        <v>4.6596993887807914E-2</v>
      </c>
      <c r="AE112" s="5">
        <f t="shared" ref="AE112:AE175" si="300">_xlfn.POISSON.DIST(4,K112,FALSE) * _xlfn.POISSON.DIST(1,L112,FALSE)</f>
        <v>2.3867358722077361E-2</v>
      </c>
      <c r="AF112" s="5">
        <f t="shared" ref="AF112:AF175" si="301">_xlfn.POISSON.DIST(4,K112,FALSE) * _xlfn.POISSON.DIST(2,L112,FALSE)</f>
        <v>6.1125274920081412E-3</v>
      </c>
      <c r="AG112" s="5">
        <f t="shared" ref="AG112:AG175" si="302">_xlfn.POISSON.DIST(4,K112,FALSE) * _xlfn.POISSON.DIST(3,L112,FALSE)</f>
        <v>1.043628742099965E-3</v>
      </c>
      <c r="AH112" s="5">
        <f t="shared" ref="AH112:AH175" si="303">_xlfn.POISSON.DIST(0,K112,FALSE) * _xlfn.POISSON.DIST(4,L112,FALSE)</f>
        <v>2.6710476281081402E-4</v>
      </c>
      <c r="AI112" s="5">
        <f t="shared" ref="AI112:AI175" si="304">_xlfn.POISSON.DIST(1,K112,FALSE) * _xlfn.POISSON.DIST(4,L112,FALSE)</f>
        <v>4.9721836328198296E-4</v>
      </c>
      <c r="AJ112" s="5">
        <f t="shared" ref="AJ112:AJ175" si="305">_xlfn.POISSON.DIST(2,K112,FALSE) * _xlfn.POISSON.DIST(4,L112,FALSE)</f>
        <v>4.627886417733408E-4</v>
      </c>
      <c r="AK112" s="5">
        <f t="shared" ref="AK112:AK175" si="306">_xlfn.POISSON.DIST(3,K112,FALSE) * _xlfn.POISSON.DIST(4,L112,FALSE)</f>
        <v>2.8716199664700291E-4</v>
      </c>
      <c r="AL112" s="5">
        <f t="shared" ref="AL112:AL175" si="307">_xlfn.POISSON.DIST(5,K112,FALSE) * _xlfn.POISSON.DIST(5,L112,FALSE)</f>
        <v>5.0968808359607398E-6</v>
      </c>
      <c r="AM112" s="5">
        <f t="shared" ref="AM112:AM175" si="308">_xlfn.POISSON.DIST(5,K112,FALSE) * _xlfn.POISSON.DIST(0,L112,FALSE)</f>
        <v>1.7348160168275673E-2</v>
      </c>
      <c r="AN112" s="5">
        <f t="shared" ref="AN112:AN175" si="309">_xlfn.POISSON.DIST(5,K112,FALSE) * _xlfn.POISSON.DIST(1,L112,FALSE)</f>
        <v>8.8858685369535544E-3</v>
      </c>
      <c r="AO112" s="5">
        <f t="shared" ref="AO112:AO175" si="310">_xlfn.POISSON.DIST(5,K112,FALSE) * _xlfn.POISSON.DIST(2,L112,FALSE)</f>
        <v>2.275707017059125E-3</v>
      </c>
      <c r="AP112" s="5">
        <f t="shared" ref="AP112:AP175" si="311">_xlfn.POISSON.DIST(5,K112,FALSE) * _xlfn.POISSON.DIST(3,L112,FALSE)</f>
        <v>3.8854520567910359E-4</v>
      </c>
      <c r="AQ112" s="5">
        <f t="shared" ref="AQ112:AQ175" si="312">_xlfn.POISSON.DIST(5,K112,FALSE) * _xlfn.POISSON.DIST(4,L112,FALSE)</f>
        <v>4.9754002511484515E-5</v>
      </c>
      <c r="AR112" s="5">
        <f t="shared" ref="AR112:AR175" si="313">_xlfn.POISSON.DIST(0,K112,FALSE) * _xlfn.POISSON.DIST(5,L112,FALSE)</f>
        <v>2.7362645778096552E-5</v>
      </c>
      <c r="AS112" s="5">
        <f t="shared" ref="AS112:AS175" si="314">_xlfn.POISSON.DIST(1,K112,FALSE) * _xlfn.POISSON.DIST(5,L112,FALSE)</f>
        <v>5.0935856798952614E-5</v>
      </c>
      <c r="AT112" s="5">
        <f t="shared" ref="AT112:AT175" si="315">_xlfn.POISSON.DIST(2,K112,FALSE) * _xlfn.POISSON.DIST(5,L112,FALSE)</f>
        <v>4.7408820201156143E-5</v>
      </c>
      <c r="AU112" s="5">
        <f t="shared" ref="AU112:AU175" si="316">_xlfn.POISSON.DIST(3,K112,FALSE) * _xlfn.POISSON.DIST(5,L112,FALSE)</f>
        <v>2.9417341392554041E-5</v>
      </c>
      <c r="AV112" s="5">
        <f t="shared" ref="AV112:AV175" si="317">_xlfn.POISSON.DIST(4,K112,FALSE) * _xlfn.POISSON.DIST(5,L112,FALSE)</f>
        <v>1.3690173647027968E-5</v>
      </c>
      <c r="AW112" s="5">
        <f t="shared" ref="AW112:AW175" si="318">_xlfn.POISSON.DIST(6,K112,FALSE) * _xlfn.POISSON.DIST(6,L112,FALSE)</f>
        <v>1.3499384497107826E-7</v>
      </c>
      <c r="AX112" s="5">
        <f t="shared" ref="AX112:AX175" si="319">_xlfn.POISSON.DIST(6,K112,FALSE) * _xlfn.POISSON.DIST(0,L112,FALSE)</f>
        <v>5.3822975138118588E-3</v>
      </c>
      <c r="AY112" s="5">
        <f t="shared" ref="AY112:AY175" si="320">_xlfn.POISSON.DIST(6,K112,FALSE) * _xlfn.POISSON.DIST(1,L112,FALSE)</f>
        <v>2.756856500665907E-3</v>
      </c>
      <c r="AZ112" s="5">
        <f t="shared" ref="AZ112:AZ175" si="321">_xlfn.POISSON.DIST(6,K112,FALSE) * _xlfn.POISSON.DIST(2,L112,FALSE)</f>
        <v>7.0604214517688401E-4</v>
      </c>
      <c r="BA112" s="5">
        <f t="shared" ref="BA112:BA175" si="322">_xlfn.POISSON.DIST(6,K112,FALSE) * _xlfn.POISSON.DIST(3,L112,FALSE)</f>
        <v>1.2054684037068231E-4</v>
      </c>
      <c r="BB112" s="5">
        <f t="shared" ref="BB112:BB175" si="323">_xlfn.POISSON.DIST(6,K112,FALSE) * _xlfn.POISSON.DIST(4,L112,FALSE)</f>
        <v>1.5436267674623924E-5</v>
      </c>
      <c r="BC112" s="5">
        <f t="shared" ref="BC112:BC175" si="324">_xlfn.POISSON.DIST(6,K112,FALSE) * _xlfn.POISSON.DIST(5,L112,FALSE)</f>
        <v>1.5813163347288549E-6</v>
      </c>
      <c r="BD112" s="5">
        <f t="shared" ref="BD112:BD175" si="325">_xlfn.POISSON.DIST(0,K112,FALSE) * _xlfn.POISSON.DIST(6,L112,FALSE)</f>
        <v>2.3358949003712538E-6</v>
      </c>
      <c r="BE112" s="5">
        <f t="shared" ref="BE112:BE175" si="326">_xlfn.POISSON.DIST(1,K112,FALSE) * _xlfn.POISSON.DIST(6,L112,FALSE)</f>
        <v>4.3482932574435648E-6</v>
      </c>
      <c r="BF112" s="5">
        <f t="shared" ref="BF112:BF175" si="327">_xlfn.POISSON.DIST(2,K112,FALSE) * _xlfn.POISSON.DIST(6,L112,FALSE)</f>
        <v>4.0471971255479207E-6</v>
      </c>
      <c r="BG112" s="5">
        <f t="shared" ref="BG112:BG175" si="328">_xlfn.POISSON.DIST(3,K112,FALSE) * _xlfn.POISSON.DIST(6,L112,FALSE)</f>
        <v>2.5113001973059684E-6</v>
      </c>
      <c r="BH112" s="5">
        <f t="shared" ref="BH112:BH175" si="329">_xlfn.POISSON.DIST(4,K112,FALSE) * _xlfn.POISSON.DIST(6,L112,FALSE)</f>
        <v>1.1687030218725481E-6</v>
      </c>
      <c r="BI112" s="5">
        <f t="shared" ref="BI112:BI175" si="330">_xlfn.POISSON.DIST(5,K112,FALSE) * _xlfn.POISSON.DIST(6,L112,FALSE)</f>
        <v>4.35110626694261E-7</v>
      </c>
      <c r="BJ112" s="8">
        <f t="shared" ref="BJ112:BJ175" si="331">SUM(N112,Q112,T112,W112,X112,Y112,AD112,AE112,AF112,AG112,AM112,AN112,AO112,AP112,AQ112,AX112,AY112,AZ112,BA112,BB112,BC112)</f>
        <v>0.69748532956114395</v>
      </c>
      <c r="BK112" s="8">
        <f t="shared" ref="BK112:BK175" si="332">SUM(M112,P112,S112,V112,AC112,AL112,AY112)</f>
        <v>0.20824067955218523</v>
      </c>
      <c r="BL112" s="8">
        <f t="shared" ref="BL112:BL175" si="333">SUM(O112,R112,U112,AA112,AB112,AH112,AI112,AJ112,AK112,AR112,AS112,AT112,AU112,AV112,BD112,BE112,BF112,BG112,BH112,BI112)</f>
        <v>9.1858308178543804E-2</v>
      </c>
      <c r="BM112" s="8">
        <f t="shared" ref="BM112:BM175" si="334">SUM(S112:BI112)</f>
        <v>0.42032354029829944</v>
      </c>
      <c r="BN112" s="8">
        <f t="shared" ref="BN112:BN175" si="335">SUM(M112:R112)</f>
        <v>0.57658996354973191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1.36434108527132</v>
      </c>
      <c r="F113">
        <f>VLOOKUP(B113,home!$B$2:$E$405,3,FALSE)</f>
        <v>1.1299999999999999</v>
      </c>
      <c r="G113">
        <f>VLOOKUP(C113,away!$B$2:$E$405,4,FALSE)</f>
        <v>0.85</v>
      </c>
      <c r="H113">
        <f>VLOOKUP(A113,away!$A$2:$E$405,3,FALSE)</f>
        <v>1.1434108527131801</v>
      </c>
      <c r="I113">
        <f>VLOOKUP(C113,away!$B$2:$E$405,3,FALSE)</f>
        <v>0.9</v>
      </c>
      <c r="J113">
        <f>VLOOKUP(B113,home!$B$2:$E$405,4,FALSE)</f>
        <v>1.01</v>
      </c>
      <c r="K113" s="3">
        <f t="shared" si="280"/>
        <v>1.3104496124031026</v>
      </c>
      <c r="L113" s="3">
        <f t="shared" si="281"/>
        <v>1.0393604651162807</v>
      </c>
      <c r="M113" s="5">
        <f t="shared" si="282"/>
        <v>9.5387276683529823E-2</v>
      </c>
      <c r="N113" s="5">
        <f t="shared" si="283"/>
        <v>0.12500021975811917</v>
      </c>
      <c r="O113" s="5">
        <f t="shared" si="284"/>
        <v>9.9141764259968915E-2</v>
      </c>
      <c r="P113" s="5">
        <f t="shared" si="285"/>
        <v>0.12992028654743604</v>
      </c>
      <c r="Q113" s="5">
        <f t="shared" si="286"/>
        <v>8.1903244766164965E-2</v>
      </c>
      <c r="R113" s="5">
        <f t="shared" si="287"/>
        <v>5.1522015106844968E-2</v>
      </c>
      <c r="S113" s="5">
        <f t="shared" si="288"/>
        <v>4.4238816337552424E-2</v>
      </c>
      <c r="T113" s="5">
        <f t="shared" si="289"/>
        <v>8.5126994574693804E-2</v>
      </c>
      <c r="U113" s="5">
        <f t="shared" si="290"/>
        <v>6.7517004726991778E-2</v>
      </c>
      <c r="V113" s="5">
        <f t="shared" si="291"/>
        <v>6.6949526358076536E-3</v>
      </c>
      <c r="W113" s="5">
        <f t="shared" si="292"/>
        <v>3.5776691786125782E-2</v>
      </c>
      <c r="X113" s="5">
        <f t="shared" si="293"/>
        <v>3.7184879015149511E-2</v>
      </c>
      <c r="Y113" s="5">
        <f t="shared" si="294"/>
        <v>1.9324246574239208E-2</v>
      </c>
      <c r="Z113" s="5">
        <f t="shared" si="295"/>
        <v>1.7849981861726146E-2</v>
      </c>
      <c r="AA113" s="5">
        <f t="shared" si="296"/>
        <v>2.339150181210144E-2</v>
      </c>
      <c r="AB113" s="5">
        <f t="shared" si="297"/>
        <v>1.5326692241597405E-2</v>
      </c>
      <c r="AC113" s="5">
        <f t="shared" si="298"/>
        <v>5.6992019474950907E-4</v>
      </c>
      <c r="AD113" s="5">
        <f t="shared" si="299"/>
        <v>1.1720887971048446E-2</v>
      </c>
      <c r="AE113" s="5">
        <f t="shared" si="300"/>
        <v>1.2182227573164733E-2</v>
      </c>
      <c r="AF113" s="5">
        <f t="shared" si="301"/>
        <v>6.3308628582984371E-3</v>
      </c>
      <c r="AG113" s="5">
        <f t="shared" si="302"/>
        <v>2.1933495216628169E-3</v>
      </c>
      <c r="AH113" s="5">
        <f t="shared" si="303"/>
        <v>4.6381413625302135E-3</v>
      </c>
      <c r="AI113" s="5">
        <f t="shared" si="304"/>
        <v>6.0780505507985168E-3</v>
      </c>
      <c r="AJ113" s="5">
        <f t="shared" si="305"/>
        <v>3.9824894942301911E-3</v>
      </c>
      <c r="AK113" s="5">
        <f t="shared" si="306"/>
        <v>1.7396172713711273E-3</v>
      </c>
      <c r="AL113" s="5">
        <f t="shared" si="307"/>
        <v>3.1049925141142758E-5</v>
      </c>
      <c r="AM113" s="5">
        <f t="shared" si="308"/>
        <v>3.0719266197361261E-3</v>
      </c>
      <c r="AN113" s="5">
        <f t="shared" si="309"/>
        <v>3.1928390802920237E-3</v>
      </c>
      <c r="AO113" s="5">
        <f t="shared" si="310"/>
        <v>1.6592553557668777E-3</v>
      </c>
      <c r="AP113" s="5">
        <f t="shared" si="311"/>
        <v>5.7485480610551401E-4</v>
      </c>
      <c r="AQ113" s="5">
        <f t="shared" si="312"/>
        <v>1.4937033966203904E-4</v>
      </c>
      <c r="AR113" s="5">
        <f t="shared" si="313"/>
        <v>9.6414015276689272E-4</v>
      </c>
      <c r="AS113" s="5">
        <f t="shared" si="314"/>
        <v>1.2634570894956426E-3</v>
      </c>
      <c r="AT113" s="5">
        <f t="shared" si="315"/>
        <v>8.2784842660875869E-4</v>
      </c>
      <c r="AU113" s="5">
        <f t="shared" si="316"/>
        <v>3.6161788325932208E-4</v>
      </c>
      <c r="AV113" s="5">
        <f t="shared" si="317"/>
        <v>1.1847050373880224E-4</v>
      </c>
      <c r="AW113" s="5">
        <f t="shared" si="318"/>
        <v>1.1747476276216794E-6</v>
      </c>
      <c r="AX113" s="5">
        <f t="shared" si="319"/>
        <v>6.709341746939958E-4</v>
      </c>
      <c r="AY113" s="5">
        <f t="shared" si="320"/>
        <v>6.9734245587235928E-4</v>
      </c>
      <c r="AZ113" s="5">
        <f t="shared" si="321"/>
        <v>3.6239508964041239E-4</v>
      </c>
      <c r="BA113" s="5">
        <f t="shared" si="322"/>
        <v>1.2555304297483843E-4</v>
      </c>
      <c r="BB113" s="5">
        <f t="shared" si="323"/>
        <v>3.2623717285773105E-5</v>
      </c>
      <c r="BC113" s="5">
        <f t="shared" si="324"/>
        <v>6.7815603943926376E-6</v>
      </c>
      <c r="BD113" s="5">
        <f t="shared" si="325"/>
        <v>1.6701485960284653E-4</v>
      </c>
      <c r="BE113" s="5">
        <f t="shared" si="326"/>
        <v>2.1886455803210881E-4</v>
      </c>
      <c r="BF113" s="5">
        <f t="shared" si="327"/>
        <v>1.4340548762097671E-4</v>
      </c>
      <c r="BG113" s="5">
        <f t="shared" si="328"/>
        <v>6.2641888556462294E-5</v>
      </c>
      <c r="BH113" s="5">
        <f t="shared" si="329"/>
        <v>2.0522259644753588E-5</v>
      </c>
      <c r="BI113" s="5">
        <f t="shared" si="330"/>
        <v>5.3786774394206364E-6</v>
      </c>
      <c r="BJ113" s="8">
        <f t="shared" si="331"/>
        <v>0.42728748064109129</v>
      </c>
      <c r="BK113" s="8">
        <f t="shared" si="332"/>
        <v>0.27753964478008897</v>
      </c>
      <c r="BL113" s="8">
        <f t="shared" si="333"/>
        <v>0.27749063861320067</v>
      </c>
      <c r="BM113" s="8">
        <f t="shared" si="334"/>
        <v>0.4165967710657984</v>
      </c>
      <c r="BN113" s="8">
        <f t="shared" si="335"/>
        <v>0.58287480712206385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1.1720779220779201</v>
      </c>
      <c r="F114">
        <f>VLOOKUP(B114,home!$B$2:$E$405,3,FALSE)</f>
        <v>1.4</v>
      </c>
      <c r="G114">
        <f>VLOOKUP(C114,away!$B$2:$E$405,4,FALSE)</f>
        <v>0.85</v>
      </c>
      <c r="H114">
        <f>VLOOKUP(A114,away!$A$2:$E$405,3,FALSE)</f>
        <v>0.83441558441558406</v>
      </c>
      <c r="I114">
        <f>VLOOKUP(C114,away!$B$2:$E$405,3,FALSE)</f>
        <v>0.73</v>
      </c>
      <c r="J114">
        <f>VLOOKUP(B114,home!$B$2:$E$405,4,FALSE)</f>
        <v>0.68</v>
      </c>
      <c r="K114" s="3">
        <f t="shared" si="280"/>
        <v>1.3947727272727248</v>
      </c>
      <c r="L114" s="3">
        <f t="shared" si="281"/>
        <v>0.41420389610389596</v>
      </c>
      <c r="M114" s="5">
        <f t="shared" si="282"/>
        <v>0.16382170234733362</v>
      </c>
      <c r="N114" s="5">
        <f t="shared" si="283"/>
        <v>0.22849404256945108</v>
      </c>
      <c r="O114" s="5">
        <f t="shared" si="284"/>
        <v>6.7855587378638324E-2</v>
      </c>
      <c r="P114" s="5">
        <f t="shared" si="285"/>
        <v>9.464312266879607E-2</v>
      </c>
      <c r="Q114" s="5">
        <f t="shared" si="286"/>
        <v>0.15934862946008169</v>
      </c>
      <c r="R114" s="5">
        <f t="shared" si="287"/>
        <v>1.4053024332325172E-2</v>
      </c>
      <c r="S114" s="5">
        <f t="shared" si="288"/>
        <v>1.3669313253608999E-2</v>
      </c>
      <c r="T114" s="5">
        <f t="shared" si="289"/>
        <v>6.6002823161181889E-2</v>
      </c>
      <c r="U114" s="5">
        <f t="shared" si="290"/>
        <v>1.9600775074427142E-2</v>
      </c>
      <c r="V114" s="5">
        <f t="shared" si="291"/>
        <v>8.7744885820141344E-4</v>
      </c>
      <c r="W114" s="5">
        <f t="shared" si="292"/>
        <v>7.4085040833069687E-2</v>
      </c>
      <c r="X114" s="5">
        <f t="shared" si="293"/>
        <v>3.0686312556073684E-2</v>
      </c>
      <c r="Y114" s="5">
        <f t="shared" si="294"/>
        <v>6.3551951088938108E-3</v>
      </c>
      <c r="Z114" s="5">
        <f t="shared" si="295"/>
        <v>1.940272476830646E-3</v>
      </c>
      <c r="AA114" s="5">
        <f t="shared" si="296"/>
        <v>2.706239134161285E-3</v>
      </c>
      <c r="AB114" s="5">
        <f t="shared" si="297"/>
        <v>1.8872942689031568E-3</v>
      </c>
      <c r="AC114" s="5">
        <f t="shared" si="298"/>
        <v>3.1682500979891936E-5</v>
      </c>
      <c r="AD114" s="5">
        <f t="shared" si="299"/>
        <v>2.5832948613212951E-2</v>
      </c>
      <c r="AE114" s="5">
        <f t="shared" si="300"/>
        <v>1.070010796344454E-2</v>
      </c>
      <c r="AF114" s="5">
        <f t="shared" si="301"/>
        <v>2.2160132035955256E-3</v>
      </c>
      <c r="AG114" s="5">
        <f t="shared" si="302"/>
        <v>3.0596043424898099E-4</v>
      </c>
      <c r="AH114" s="5">
        <f t="shared" si="303"/>
        <v>2.0091710485160236E-4</v>
      </c>
      <c r="AI114" s="5">
        <f t="shared" si="304"/>
        <v>2.8023369828960947E-4</v>
      </c>
      <c r="AJ114" s="5">
        <f t="shared" si="305"/>
        <v>1.9543115981856027E-4</v>
      </c>
      <c r="AK114" s="5">
        <f t="shared" si="306"/>
        <v>9.0860683924735063E-5</v>
      </c>
      <c r="AL114" s="5">
        <f t="shared" si="307"/>
        <v>7.321449560661255E-7</v>
      </c>
      <c r="AM114" s="5">
        <f t="shared" si="308"/>
        <v>7.2062184381494259E-3</v>
      </c>
      <c r="AN114" s="5">
        <f t="shared" si="309"/>
        <v>2.984843753257224E-3</v>
      </c>
      <c r="AO114" s="5">
        <f t="shared" si="310"/>
        <v>6.1816695593025896E-4</v>
      </c>
      <c r="AP114" s="5">
        <f t="shared" si="311"/>
        <v>8.5349053862999549E-5</v>
      </c>
      <c r="AQ114" s="5">
        <f t="shared" si="312"/>
        <v>8.8379776597089186E-6</v>
      </c>
      <c r="AR114" s="5">
        <f t="shared" si="313"/>
        <v>1.6644129524689739E-5</v>
      </c>
      <c r="AS114" s="5">
        <f t="shared" si="314"/>
        <v>2.3214777930231993E-5</v>
      </c>
      <c r="AT114" s="5">
        <f t="shared" si="315"/>
        <v>1.6189669563390172E-5</v>
      </c>
      <c r="AU114" s="5">
        <f t="shared" si="316"/>
        <v>7.52696985685798E-6</v>
      </c>
      <c r="AV114" s="5">
        <f t="shared" si="317"/>
        <v>2.6246030688373492E-6</v>
      </c>
      <c r="AW114" s="5">
        <f t="shared" si="318"/>
        <v>1.1749305612857554E-8</v>
      </c>
      <c r="AX114" s="5">
        <f t="shared" si="319"/>
        <v>1.6751728240501119E-3</v>
      </c>
      <c r="AY114" s="5">
        <f t="shared" si="320"/>
        <v>6.9386311036892241E-4</v>
      </c>
      <c r="AZ114" s="5">
        <f t="shared" si="321"/>
        <v>1.4370040183878761E-4</v>
      </c>
      <c r="BA114" s="5">
        <f t="shared" si="322"/>
        <v>1.984042210444043E-5</v>
      </c>
      <c r="BB114" s="5">
        <f t="shared" si="323"/>
        <v>2.0544950340012705E-6</v>
      </c>
      <c r="BC114" s="5">
        <f t="shared" si="324"/>
        <v>1.7019596952188653E-7</v>
      </c>
      <c r="BD114" s="5">
        <f t="shared" si="325"/>
        <v>1.1490105493973959E-6</v>
      </c>
      <c r="BE114" s="5">
        <f t="shared" si="326"/>
        <v>1.602608577648138E-6</v>
      </c>
      <c r="BF114" s="5">
        <f t="shared" si="327"/>
        <v>1.117637368298478E-6</v>
      </c>
      <c r="BG114" s="5">
        <f t="shared" si="328"/>
        <v>5.1961670676119315E-7</v>
      </c>
      <c r="BH114" s="5">
        <f t="shared" si="329"/>
        <v>1.8118680280644529E-7</v>
      </c>
      <c r="BI114" s="5">
        <f t="shared" si="330"/>
        <v>5.054288221923415E-8</v>
      </c>
      <c r="BJ114" s="8">
        <f t="shared" si="331"/>
        <v>0.61746529153147944</v>
      </c>
      <c r="BK114" s="8">
        <f t="shared" si="332"/>
        <v>0.2737378648842449</v>
      </c>
      <c r="BL114" s="8">
        <f t="shared" si="333"/>
        <v>0.10694118358817073</v>
      </c>
      <c r="BM114" s="8">
        <f t="shared" si="334"/>
        <v>0.27117465236303634</v>
      </c>
      <c r="BN114" s="8">
        <f t="shared" si="335"/>
        <v>0.7282161087566259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1.5037313432835799</v>
      </c>
      <c r="F115">
        <f>VLOOKUP(B115,home!$B$2:$E$405,3,FALSE)</f>
        <v>0.98</v>
      </c>
      <c r="G115">
        <f>VLOOKUP(C115,away!$B$2:$E$405,4,FALSE)</f>
        <v>1.37</v>
      </c>
      <c r="H115">
        <f>VLOOKUP(A115,away!$A$2:$E$405,3,FALSE)</f>
        <v>1.3805970149253699</v>
      </c>
      <c r="I115">
        <f>VLOOKUP(C115,away!$B$2:$E$405,3,FALSE)</f>
        <v>1.24</v>
      </c>
      <c r="J115">
        <f>VLOOKUP(B115,home!$B$2:$E$405,4,FALSE)</f>
        <v>1.26</v>
      </c>
      <c r="K115" s="3">
        <f t="shared" si="280"/>
        <v>2.0189097014925346</v>
      </c>
      <c r="L115" s="3">
        <f t="shared" si="281"/>
        <v>2.157044776119398</v>
      </c>
      <c r="M115" s="5">
        <f t="shared" si="282"/>
        <v>1.5360523380191107E-2</v>
      </c>
      <c r="N115" s="5">
        <f t="shared" si="283"/>
        <v>3.1011509672270721E-2</v>
      </c>
      <c r="O115" s="5">
        <f t="shared" si="284"/>
        <v>3.3133336715701102E-2</v>
      </c>
      <c r="P115" s="5">
        <f t="shared" si="285"/>
        <v>6.6893214938147746E-2</v>
      </c>
      <c r="Q115" s="5">
        <f t="shared" si="286"/>
        <v>3.130471886763847E-2</v>
      </c>
      <c r="R115" s="5">
        <f t="shared" si="287"/>
        <v>3.5735045439004069E-2</v>
      </c>
      <c r="S115" s="5">
        <f t="shared" si="288"/>
        <v>7.2827957973941829E-2</v>
      </c>
      <c r="T115" s="5">
        <f t="shared" si="289"/>
        <v>6.7525680301325927E-2</v>
      </c>
      <c r="U115" s="5">
        <f t="shared" si="290"/>
        <v>7.2145829920081853E-2</v>
      </c>
      <c r="V115" s="5">
        <f t="shared" si="291"/>
        <v>3.5239657498619757E-2</v>
      </c>
      <c r="W115" s="5">
        <f t="shared" si="292"/>
        <v>2.1067133541457232E-2</v>
      </c>
      <c r="X115" s="5">
        <f t="shared" si="293"/>
        <v>4.5442750353410076E-2</v>
      </c>
      <c r="Y115" s="5">
        <f t="shared" si="294"/>
        <v>4.9011023631160576E-2</v>
      </c>
      <c r="Z115" s="5">
        <f t="shared" si="295"/>
        <v>2.5694031029531012E-2</v>
      </c>
      <c r="AA115" s="5">
        <f t="shared" si="296"/>
        <v>5.187392851597037E-2</v>
      </c>
      <c r="AB115" s="5">
        <f t="shared" si="297"/>
        <v>5.2364388767711413E-2</v>
      </c>
      <c r="AC115" s="5">
        <f t="shared" si="298"/>
        <v>9.5915269497011488E-3</v>
      </c>
      <c r="AD115" s="5">
        <f t="shared" si="299"/>
        <v>1.0633160072371695E-2</v>
      </c>
      <c r="AE115" s="5">
        <f t="shared" si="300"/>
        <v>2.2936202387750723E-2</v>
      </c>
      <c r="AF115" s="5">
        <f t="shared" si="301"/>
        <v>2.4737207772257488E-2</v>
      </c>
      <c r="AG115" s="5">
        <f t="shared" si="302"/>
        <v>1.7786421600309393E-2</v>
      </c>
      <c r="AH115" s="5">
        <f t="shared" si="303"/>
        <v>1.3855793852424896E-2</v>
      </c>
      <c r="AI115" s="5">
        <f t="shared" si="304"/>
        <v>2.7973596630541241E-2</v>
      </c>
      <c r="AJ115" s="5">
        <f t="shared" si="305"/>
        <v>2.8238082811519297E-2</v>
      </c>
      <c r="AK115" s="5">
        <f t="shared" si="306"/>
        <v>1.9003379779908632E-2</v>
      </c>
      <c r="AL115" s="5">
        <f t="shared" si="307"/>
        <v>1.6707974277980985E-3</v>
      </c>
      <c r="AM115" s="5">
        <f t="shared" si="308"/>
        <v>4.2934780055268575E-3</v>
      </c>
      <c r="AN115" s="5">
        <f t="shared" si="309"/>
        <v>9.2612243032052406E-3</v>
      </c>
      <c r="AO115" s="5">
        <f t="shared" si="310"/>
        <v>9.9884377518494397E-3</v>
      </c>
      <c r="AP115" s="5">
        <f t="shared" si="311"/>
        <v>7.1818358247402051E-3</v>
      </c>
      <c r="AQ115" s="5">
        <f t="shared" si="312"/>
        <v>3.872885362175752E-3</v>
      </c>
      <c r="AR115" s="5">
        <f t="shared" si="313"/>
        <v>5.9775135496720807E-3</v>
      </c>
      <c r="AS115" s="5">
        <f t="shared" si="314"/>
        <v>1.206806009623604E-2</v>
      </c>
      <c r="AT115" s="5">
        <f t="shared" si="315"/>
        <v>1.2182161803242938E-2</v>
      </c>
      <c r="AU115" s="5">
        <f t="shared" si="316"/>
        <v>8.1982282165729854E-3</v>
      </c>
      <c r="AV115" s="5">
        <f t="shared" si="317"/>
        <v>4.1378706203722597E-3</v>
      </c>
      <c r="AW115" s="5">
        <f t="shared" si="318"/>
        <v>2.0211444458681201E-4</v>
      </c>
      <c r="AX115" s="5">
        <f t="shared" si="319"/>
        <v>1.4446907330838304E-3</v>
      </c>
      <c r="AY115" s="5">
        <f t="shared" si="320"/>
        <v>3.11626259890658E-3</v>
      </c>
      <c r="AZ115" s="5">
        <f t="shared" si="321"/>
        <v>3.3609589799938494E-3</v>
      </c>
      <c r="BA115" s="5">
        <f t="shared" si="322"/>
        <v>2.4165796701824376E-3</v>
      </c>
      <c r="BB115" s="5">
        <f t="shared" si="323"/>
        <v>1.3031676384108412E-3</v>
      </c>
      <c r="BC115" s="5">
        <f t="shared" si="324"/>
        <v>5.6219818936839171E-4</v>
      </c>
      <c r="BD115" s="5">
        <f t="shared" si="325"/>
        <v>2.1489607294171778E-3</v>
      </c>
      <c r="BE115" s="5">
        <f t="shared" si="326"/>
        <v>4.338557664746813E-3</v>
      </c>
      <c r="BF115" s="5">
        <f t="shared" si="327"/>
        <v>4.3795780799210692E-3</v>
      </c>
      <c r="BG115" s="5">
        <f t="shared" si="328"/>
        <v>2.9473242246655642E-3</v>
      </c>
      <c r="BH115" s="5">
        <f t="shared" si="329"/>
        <v>1.4875953676553174E-3</v>
      </c>
      <c r="BI115" s="5">
        <f t="shared" si="330"/>
        <v>6.006641439309352E-4</v>
      </c>
      <c r="BJ115" s="8">
        <f t="shared" si="331"/>
        <v>0.36825752725739563</v>
      </c>
      <c r="BK115" s="8">
        <f t="shared" si="332"/>
        <v>0.20469994076730627</v>
      </c>
      <c r="BL115" s="8">
        <f t="shared" si="333"/>
        <v>0.39278989692929606</v>
      </c>
      <c r="BM115" s="8">
        <f t="shared" si="334"/>
        <v>0.7750888988162562</v>
      </c>
      <c r="BN115" s="8">
        <f t="shared" si="335"/>
        <v>0.21343834901295322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1.5037313432835799</v>
      </c>
      <c r="F116">
        <f>VLOOKUP(B116,home!$B$2:$E$405,3,FALSE)</f>
        <v>0.71</v>
      </c>
      <c r="G116">
        <f>VLOOKUP(C116,away!$B$2:$E$405,4,FALSE)</f>
        <v>1.33</v>
      </c>
      <c r="H116">
        <f>VLOOKUP(A116,away!$A$2:$E$405,3,FALSE)</f>
        <v>1.3805970149253699</v>
      </c>
      <c r="I116">
        <f>VLOOKUP(C116,away!$B$2:$E$405,3,FALSE)</f>
        <v>1.1100000000000001</v>
      </c>
      <c r="J116">
        <f>VLOOKUP(B116,home!$B$2:$E$405,4,FALSE)</f>
        <v>1.55</v>
      </c>
      <c r="K116" s="3">
        <f t="shared" si="280"/>
        <v>1.4199735074626847</v>
      </c>
      <c r="L116" s="3">
        <f t="shared" si="281"/>
        <v>2.3753171641790991</v>
      </c>
      <c r="M116" s="5">
        <f t="shared" si="282"/>
        <v>2.2476371623288083E-2</v>
      </c>
      <c r="N116" s="5">
        <f t="shared" si="283"/>
        <v>3.1915852248955129E-2</v>
      </c>
      <c r="O116" s="5">
        <f t="shared" si="284"/>
        <v>5.3388511305264223E-2</v>
      </c>
      <c r="P116" s="5">
        <f t="shared" si="285"/>
        <v>7.5810271656347225E-2</v>
      </c>
      <c r="Q116" s="5">
        <f t="shared" si="286"/>
        <v>2.2659832330804822E-2</v>
      </c>
      <c r="R116" s="5">
        <f t="shared" si="287"/>
        <v>6.3407323636682E-2</v>
      </c>
      <c r="S116" s="5">
        <f t="shared" si="288"/>
        <v>6.3924878367093901E-2</v>
      </c>
      <c r="T116" s="5">
        <f t="shared" si="289"/>
        <v>5.3824288672781176E-2</v>
      </c>
      <c r="U116" s="5">
        <f t="shared" si="290"/>
        <v>9.0036719743200919E-2</v>
      </c>
      <c r="V116" s="5">
        <f t="shared" si="291"/>
        <v>2.3956824407188014E-2</v>
      </c>
      <c r="W116" s="5">
        <f t="shared" si="292"/>
        <v>1.0725453864429755E-2</v>
      </c>
      <c r="X116" s="5">
        <f t="shared" si="293"/>
        <v>2.5476354657791047E-2</v>
      </c>
      <c r="Y116" s="5">
        <f t="shared" si="294"/>
        <v>3.0257211249682607E-2</v>
      </c>
      <c r="Z116" s="5">
        <f t="shared" si="295"/>
        <v>5.0204168056289959E-2</v>
      </c>
      <c r="AA116" s="5">
        <f t="shared" si="296"/>
        <v>7.1288588604136116E-2</v>
      </c>
      <c r="AB116" s="5">
        <f t="shared" si="297"/>
        <v>5.0613953601139787E-2</v>
      </c>
      <c r="AC116" s="5">
        <f t="shared" si="298"/>
        <v>5.0502295165008133E-3</v>
      </c>
      <c r="AD116" s="5">
        <f t="shared" si="299"/>
        <v>3.8074650857508802E-3</v>
      </c>
      <c r="AE116" s="5">
        <f t="shared" si="300"/>
        <v>9.0439371701967128E-3</v>
      </c>
      <c r="AF116" s="5">
        <f t="shared" si="301"/>
        <v>1.07411095960628E-2</v>
      </c>
      <c r="AG116" s="5">
        <f t="shared" si="302"/>
        <v>8.5045139952856022E-3</v>
      </c>
      <c r="AH116" s="5">
        <f t="shared" si="303"/>
        <v>2.9812705524359391E-2</v>
      </c>
      <c r="AI116" s="5">
        <f t="shared" si="304"/>
        <v>4.2333252030376758E-2</v>
      </c>
      <c r="AJ116" s="5">
        <f t="shared" si="305"/>
        <v>3.005604818393796E-2</v>
      </c>
      <c r="AK116" s="5">
        <f t="shared" si="306"/>
        <v>1.4226264053404613E-2</v>
      </c>
      <c r="AL116" s="5">
        <f t="shared" si="307"/>
        <v>6.8135422921401399E-4</v>
      </c>
      <c r="AM116" s="5">
        <f t="shared" si="308"/>
        <v>1.0812999104710776E-3</v>
      </c>
      <c r="AN116" s="5">
        <f t="shared" si="309"/>
        <v>2.5684302369672744E-3</v>
      </c>
      <c r="AO116" s="5">
        <f t="shared" si="310"/>
        <v>3.0504182134324788E-3</v>
      </c>
      <c r="AP116" s="5">
        <f t="shared" si="311"/>
        <v>2.4152369134302371E-3</v>
      </c>
      <c r="AQ116" s="5">
        <f t="shared" si="312"/>
        <v>1.4342384240074476E-3</v>
      </c>
      <c r="AR116" s="5">
        <f t="shared" si="313"/>
        <v>1.416292622852558E-2</v>
      </c>
      <c r="AS116" s="5">
        <f t="shared" si="314"/>
        <v>2.0110980032654716E-2</v>
      </c>
      <c r="AT116" s="5">
        <f t="shared" si="315"/>
        <v>1.4278529427740373E-2</v>
      </c>
      <c r="AU116" s="5">
        <f t="shared" si="316"/>
        <v>6.7583778376392187E-3</v>
      </c>
      <c r="AV116" s="5">
        <f t="shared" si="317"/>
        <v>2.3991793707176584E-3</v>
      </c>
      <c r="AW116" s="5">
        <f t="shared" si="318"/>
        <v>6.3836975702317379E-5</v>
      </c>
      <c r="AX116" s="5">
        <f t="shared" si="319"/>
        <v>2.5590287108178387E-4</v>
      </c>
      <c r="AY116" s="5">
        <f t="shared" si="320"/>
        <v>6.0785048204327254E-4</v>
      </c>
      <c r="AZ116" s="5">
        <f t="shared" si="321"/>
        <v>7.2191884162596228E-4</v>
      </c>
      <c r="BA116" s="5">
        <f t="shared" si="322"/>
        <v>5.7159540521948041E-4</v>
      </c>
      <c r="BB116" s="5">
        <f t="shared" si="323"/>
        <v>3.3943009424593473E-4</v>
      </c>
      <c r="BC116" s="5">
        <f t="shared" si="324"/>
        <v>1.6125082578025959E-4</v>
      </c>
      <c r="BD116" s="5">
        <f t="shared" si="325"/>
        <v>5.6069069609365283E-3</v>
      </c>
      <c r="BE116" s="5">
        <f t="shared" si="326"/>
        <v>7.9616593433379842E-3</v>
      </c>
      <c r="BF116" s="5">
        <f t="shared" si="327"/>
        <v>5.6526726714913478E-3</v>
      </c>
      <c r="BG116" s="5">
        <f t="shared" si="328"/>
        <v>2.6755484799586777E-3</v>
      </c>
      <c r="BH116" s="5">
        <f t="shared" si="329"/>
        <v>9.4980198986834431E-4</v>
      </c>
      <c r="BI116" s="5">
        <f t="shared" si="330"/>
        <v>2.6973873258967799E-4</v>
      </c>
      <c r="BJ116" s="8">
        <f t="shared" si="331"/>
        <v>0.22016359109004571</v>
      </c>
      <c r="BK116" s="8">
        <f t="shared" si="332"/>
        <v>0.19250778028167528</v>
      </c>
      <c r="BL116" s="8">
        <f t="shared" si="333"/>
        <v>0.52598968775796207</v>
      </c>
      <c r="BM116" s="8">
        <f t="shared" si="334"/>
        <v>0.71866305087829063</v>
      </c>
      <c r="BN116" s="8">
        <f t="shared" si="335"/>
        <v>0.26965816280134147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1.5037313432835799</v>
      </c>
      <c r="F117">
        <f>VLOOKUP(B117,home!$B$2:$E$405,3,FALSE)</f>
        <v>1.1499999999999999</v>
      </c>
      <c r="G117">
        <f>VLOOKUP(C117,away!$B$2:$E$405,4,FALSE)</f>
        <v>0.75</v>
      </c>
      <c r="H117">
        <f>VLOOKUP(A117,away!$A$2:$E$405,3,FALSE)</f>
        <v>1.3805970149253699</v>
      </c>
      <c r="I117">
        <f>VLOOKUP(C117,away!$B$2:$E$405,3,FALSE)</f>
        <v>0.71</v>
      </c>
      <c r="J117">
        <f>VLOOKUP(B117,home!$B$2:$E$405,4,FALSE)</f>
        <v>0.92</v>
      </c>
      <c r="K117" s="3">
        <f t="shared" si="280"/>
        <v>1.2969682835820875</v>
      </c>
      <c r="L117" s="3">
        <f t="shared" si="281"/>
        <v>0.90180597014925168</v>
      </c>
      <c r="M117" s="5">
        <f t="shared" si="282"/>
        <v>0.11093905819259202</v>
      </c>
      <c r="N117" s="5">
        <f t="shared" si="283"/>
        <v>0.1438844398862594</v>
      </c>
      <c r="O117" s="5">
        <f t="shared" si="284"/>
        <v>0.10004550500081473</v>
      </c>
      <c r="P117" s="5">
        <f t="shared" si="285"/>
        <v>0.12975584690100983</v>
      </c>
      <c r="Q117" s="5">
        <f t="shared" si="286"/>
        <v>9.3306777516725947E-2</v>
      </c>
      <c r="R117" s="5">
        <f t="shared" si="287"/>
        <v>4.5110816848165758E-2</v>
      </c>
      <c r="S117" s="5">
        <f t="shared" si="288"/>
        <v>3.7941055385042395E-2</v>
      </c>
      <c r="T117" s="5">
        <f t="shared" si="289"/>
        <v>8.4144609019971423E-2</v>
      </c>
      <c r="U117" s="5">
        <f t="shared" si="290"/>
        <v>5.8507298698551459E-2</v>
      </c>
      <c r="V117" s="5">
        <f t="shared" si="291"/>
        <v>4.9307088594510266E-3</v>
      </c>
      <c r="W117" s="5">
        <f t="shared" si="292"/>
        <v>4.0338643694147934E-2</v>
      </c>
      <c r="X117" s="5">
        <f t="shared" si="293"/>
        <v>3.6377629711106071E-2</v>
      </c>
      <c r="Y117" s="5">
        <f t="shared" si="294"/>
        <v>1.6402781826677121E-2</v>
      </c>
      <c r="Z117" s="5">
        <f t="shared" si="295"/>
        <v>1.3560401317328448E-2</v>
      </c>
      <c r="AA117" s="5">
        <f t="shared" si="296"/>
        <v>1.7587410421219755E-2</v>
      </c>
      <c r="AB117" s="5">
        <f t="shared" si="297"/>
        <v>1.1405156753331551E-2</v>
      </c>
      <c r="AC117" s="5">
        <f t="shared" si="298"/>
        <v>3.604390522507056E-4</v>
      </c>
      <c r="AD117" s="5">
        <f t="shared" si="299"/>
        <v>1.3079485368507107E-2</v>
      </c>
      <c r="AE117" s="5">
        <f t="shared" si="300"/>
        <v>1.1795157991799492E-2</v>
      </c>
      <c r="AF117" s="5">
        <f t="shared" si="301"/>
        <v>5.3184719479292195E-3</v>
      </c>
      <c r="AG117" s="5">
        <f t="shared" si="302"/>
        <v>1.5987432515712971E-3</v>
      </c>
      <c r="AH117" s="5">
        <f t="shared" si="303"/>
        <v>3.0572127163966422E-3</v>
      </c>
      <c r="AI117" s="5">
        <f t="shared" si="304"/>
        <v>3.9651079293302844E-3</v>
      </c>
      <c r="AJ117" s="5">
        <f t="shared" si="305"/>
        <v>2.5713096126606118E-3</v>
      </c>
      <c r="AK117" s="5">
        <f t="shared" si="306"/>
        <v>1.1116356716301856E-3</v>
      </c>
      <c r="AL117" s="5">
        <f t="shared" si="307"/>
        <v>1.6862978735512902E-5</v>
      </c>
      <c r="AM117" s="5">
        <f t="shared" si="308"/>
        <v>3.3927355377059397E-3</v>
      </c>
      <c r="AN117" s="5">
        <f t="shared" si="309"/>
        <v>3.0595891630407481E-3</v>
      </c>
      <c r="AO117" s="5">
        <f t="shared" si="310"/>
        <v>1.3795778867170491E-3</v>
      </c>
      <c r="AP117" s="5">
        <f t="shared" si="311"/>
        <v>4.1470385817577441E-4</v>
      </c>
      <c r="AQ117" s="5">
        <f t="shared" si="312"/>
        <v>9.349560378671046E-5</v>
      </c>
      <c r="AR117" s="5">
        <f t="shared" si="313"/>
        <v>5.5140253593254074E-4</v>
      </c>
      <c r="AS117" s="5">
        <f t="shared" si="314"/>
        <v>7.1515160059123768E-4</v>
      </c>
      <c r="AT117" s="5">
        <f t="shared" si="315"/>
        <v>4.6376447195990012E-4</v>
      </c>
      <c r="AU117" s="5">
        <f t="shared" si="316"/>
        <v>2.00495937061395E-4</v>
      </c>
      <c r="AV117" s="5">
        <f t="shared" si="317"/>
        <v>6.5009217838924905E-5</v>
      </c>
      <c r="AW117" s="5">
        <f t="shared" si="318"/>
        <v>5.4786587908613306E-7</v>
      </c>
      <c r="AX117" s="5">
        <f t="shared" si="319"/>
        <v>7.3337839783107063E-4</v>
      </c>
      <c r="AY117" s="5">
        <f t="shared" si="320"/>
        <v>6.6136501754255239E-4</v>
      </c>
      <c r="AZ117" s="5">
        <f t="shared" si="321"/>
        <v>2.982114606338691E-4</v>
      </c>
      <c r="BA117" s="5">
        <f t="shared" si="322"/>
        <v>8.9642958522183927E-5</v>
      </c>
      <c r="BB117" s="5">
        <f t="shared" si="323"/>
        <v>2.0210138794286798E-5</v>
      </c>
      <c r="BC117" s="5">
        <f t="shared" si="324"/>
        <v>3.6451247644465681E-6</v>
      </c>
      <c r="BD117" s="5">
        <f t="shared" si="325"/>
        <v>8.2876349809900377E-5</v>
      </c>
      <c r="BE117" s="5">
        <f t="shared" si="326"/>
        <v>1.0748799716249515E-4</v>
      </c>
      <c r="BF117" s="5">
        <f t="shared" si="327"/>
        <v>6.9704261592758816E-5</v>
      </c>
      <c r="BG117" s="5">
        <f t="shared" si="328"/>
        <v>3.013473883877242E-5</v>
      </c>
      <c r="BH117" s="5">
        <f t="shared" si="329"/>
        <v>9.77095012697928E-6</v>
      </c>
      <c r="BI117" s="5">
        <f t="shared" si="330"/>
        <v>2.534522483030901E-6</v>
      </c>
      <c r="BJ117" s="8">
        <f t="shared" si="331"/>
        <v>0.45639329536220952</v>
      </c>
      <c r="BK117" s="8">
        <f t="shared" si="332"/>
        <v>0.284605336386624</v>
      </c>
      <c r="BL117" s="8">
        <f t="shared" si="333"/>
        <v>0.24565978623549889</v>
      </c>
      <c r="BM117" s="8">
        <f t="shared" si="334"/>
        <v>0.3765155578044298</v>
      </c>
      <c r="BN117" s="8">
        <f t="shared" si="335"/>
        <v>0.62304244434556766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1.5953488372093001</v>
      </c>
      <c r="F118">
        <f>VLOOKUP(B118,home!$B$2:$E$405,3,FALSE)</f>
        <v>1.1499999999999999</v>
      </c>
      <c r="G118">
        <f>VLOOKUP(C118,away!$B$2:$E$405,4,FALSE)</f>
        <v>0.96</v>
      </c>
      <c r="H118">
        <f>VLOOKUP(A118,away!$A$2:$E$405,3,FALSE)</f>
        <v>1.4232558139534901</v>
      </c>
      <c r="I118">
        <f>VLOOKUP(C118,away!$B$2:$E$405,3,FALSE)</f>
        <v>1.25</v>
      </c>
      <c r="J118">
        <f>VLOOKUP(B118,home!$B$2:$E$405,4,FALSE)</f>
        <v>0.76</v>
      </c>
      <c r="K118" s="3">
        <f t="shared" si="280"/>
        <v>1.7612651162790671</v>
      </c>
      <c r="L118" s="3">
        <f t="shared" si="281"/>
        <v>1.3520930232558157</v>
      </c>
      <c r="M118" s="5">
        <f t="shared" si="282"/>
        <v>4.4451430312324097E-2</v>
      </c>
      <c r="N118" s="5">
        <f t="shared" si="283"/>
        <v>7.8290753577806349E-2</v>
      </c>
      <c r="O118" s="5">
        <f t="shared" si="284"/>
        <v>6.0102468799035497E-2</v>
      </c>
      <c r="P118" s="5">
        <f t="shared" si="285"/>
        <v>0.10585638169799226</v>
      </c>
      <c r="Q118" s="5">
        <f t="shared" si="286"/>
        <v>6.8945386601895461E-2</v>
      </c>
      <c r="R118" s="5">
        <f t="shared" si="287"/>
        <v>4.0632064371813131E-2</v>
      </c>
      <c r="S118" s="5">
        <f t="shared" si="288"/>
        <v>6.3021445358780195E-2</v>
      </c>
      <c r="T118" s="5">
        <f t="shared" si="289"/>
        <v>9.3220576210097841E-2</v>
      </c>
      <c r="U118" s="5">
        <f t="shared" si="290"/>
        <v>7.1563837580479989E-2</v>
      </c>
      <c r="V118" s="5">
        <f t="shared" si="291"/>
        <v>1.6675434359066963E-2</v>
      </c>
      <c r="W118" s="5">
        <f t="shared" si="292"/>
        <v>4.0477034783430885E-2</v>
      </c>
      <c r="X118" s="5">
        <f t="shared" si="293"/>
        <v>5.4728716332759872E-2</v>
      </c>
      <c r="Y118" s="5">
        <f t="shared" si="294"/>
        <v>3.6999157762635626E-2</v>
      </c>
      <c r="Z118" s="5">
        <f t="shared" si="295"/>
        <v>1.8312776919203244E-2</v>
      </c>
      <c r="AA118" s="5">
        <f t="shared" si="296"/>
        <v>3.2253655169993123E-2</v>
      </c>
      <c r="AB118" s="5">
        <f t="shared" si="297"/>
        <v>2.8403618861701438E-2</v>
      </c>
      <c r="AC118" s="5">
        <f t="shared" si="298"/>
        <v>2.4819239955983564E-3</v>
      </c>
      <c r="AD118" s="5">
        <f t="shared" si="299"/>
        <v>1.7822697343617803E-2</v>
      </c>
      <c r="AE118" s="5">
        <f t="shared" si="300"/>
        <v>2.4097944733905592E-2</v>
      </c>
      <c r="AF118" s="5">
        <f t="shared" si="301"/>
        <v>1.6291331474758992E-2</v>
      </c>
      <c r="AG118" s="5">
        <f t="shared" si="302"/>
        <v>7.3424652088565044E-3</v>
      </c>
      <c r="AH118" s="5">
        <f t="shared" si="303"/>
        <v>6.190144477223704E-3</v>
      </c>
      <c r="AI118" s="5">
        <f t="shared" si="304"/>
        <v>1.0902485532461632E-2</v>
      </c>
      <c r="AJ118" s="5">
        <f t="shared" si="305"/>
        <v>9.601083724530942E-3</v>
      </c>
      <c r="AK118" s="5">
        <f t="shared" si="306"/>
        <v>5.6366846141636838E-3</v>
      </c>
      <c r="AL118" s="5">
        <f t="shared" si="307"/>
        <v>2.3641758384600276E-4</v>
      </c>
      <c r="AM118" s="5">
        <f t="shared" si="308"/>
        <v>6.2780990218627283E-3</v>
      </c>
      <c r="AN118" s="5">
        <f t="shared" si="309"/>
        <v>8.4885738867697558E-3</v>
      </c>
      <c r="AO118" s="5">
        <f t="shared" si="310"/>
        <v>5.7386707648464461E-3</v>
      </c>
      <c r="AP118" s="5">
        <f t="shared" si="311"/>
        <v>2.5864055679703322E-3</v>
      </c>
      <c r="AQ118" s="5">
        <f t="shared" si="312"/>
        <v>8.7426523094066952E-4</v>
      </c>
      <c r="AR118" s="5">
        <f t="shared" si="313"/>
        <v>1.6739302321199378E-3</v>
      </c>
      <c r="AS118" s="5">
        <f t="shared" si="314"/>
        <v>2.9482349249177679E-3</v>
      </c>
      <c r="AT118" s="5">
        <f t="shared" si="315"/>
        <v>2.5963116639266498E-3</v>
      </c>
      <c r="AU118" s="5">
        <f t="shared" si="316"/>
        <v>1.5242643882208231E-3</v>
      </c>
      <c r="AV118" s="5">
        <f t="shared" si="317"/>
        <v>6.7115842373994714E-4</v>
      </c>
      <c r="AW118" s="5">
        <f t="shared" si="318"/>
        <v>1.5638985579866477E-5</v>
      </c>
      <c r="AX118" s="5">
        <f t="shared" si="319"/>
        <v>1.8428994672920903E-3</v>
      </c>
      <c r="AY118" s="5">
        <f t="shared" si="320"/>
        <v>2.4917715122874948E-3</v>
      </c>
      <c r="AZ118" s="5">
        <f t="shared" si="321"/>
        <v>1.6845534386557579E-3</v>
      </c>
      <c r="BA118" s="5">
        <f t="shared" si="322"/>
        <v>7.5922431723601466E-4</v>
      </c>
      <c r="BB118" s="5">
        <f t="shared" si="323"/>
        <v>2.5663547560524362E-4</v>
      </c>
      <c r="BC118" s="5">
        <f t="shared" si="324"/>
        <v>6.9399007217157608E-5</v>
      </c>
      <c r="BD118" s="5">
        <f t="shared" si="325"/>
        <v>3.772182313777263E-4</v>
      </c>
      <c r="BE118" s="5">
        <f t="shared" si="326"/>
        <v>6.6438131215007512E-4</v>
      </c>
      <c r="BF118" s="5">
        <f t="shared" si="327"/>
        <v>5.8507581449882072E-4</v>
      </c>
      <c r="BG118" s="5">
        <f t="shared" si="328"/>
        <v>3.434912074851118E-4</v>
      </c>
      <c r="BH118" s="5">
        <f t="shared" si="329"/>
        <v>1.512447703730256E-4</v>
      </c>
      <c r="BI118" s="5">
        <f t="shared" si="330"/>
        <v>5.327642761552957E-5</v>
      </c>
      <c r="BJ118" s="8">
        <f t="shared" si="331"/>
        <v>0.46928656172044869</v>
      </c>
      <c r="BK118" s="8">
        <f t="shared" si="332"/>
        <v>0.23521480481989535</v>
      </c>
      <c r="BL118" s="8">
        <f t="shared" si="333"/>
        <v>0.27687463052782857</v>
      </c>
      <c r="BM118" s="8">
        <f t="shared" si="334"/>
        <v>0.59893415609980138</v>
      </c>
      <c r="BN118" s="8">
        <f t="shared" si="335"/>
        <v>0.39827848536086685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1.5953488372093001</v>
      </c>
      <c r="F119">
        <f>VLOOKUP(B119,home!$B$2:$E$405,3,FALSE)</f>
        <v>1.1599999999999999</v>
      </c>
      <c r="G119">
        <f>VLOOKUP(C119,away!$B$2:$E$405,4,FALSE)</f>
        <v>0.56999999999999995</v>
      </c>
      <c r="H119">
        <f>VLOOKUP(A119,away!$A$2:$E$405,3,FALSE)</f>
        <v>1.4232558139534901</v>
      </c>
      <c r="I119">
        <f>VLOOKUP(C119,away!$B$2:$E$405,3,FALSE)</f>
        <v>1.1499999999999999</v>
      </c>
      <c r="J119">
        <f>VLOOKUP(B119,home!$B$2:$E$405,4,FALSE)</f>
        <v>1.08</v>
      </c>
      <c r="K119" s="3">
        <f t="shared" si="280"/>
        <v>1.0548446511627891</v>
      </c>
      <c r="L119" s="3">
        <f t="shared" si="281"/>
        <v>1.7676837209302347</v>
      </c>
      <c r="M119" s="5">
        <f t="shared" si="282"/>
        <v>5.94554270667733E-2</v>
      </c>
      <c r="N119" s="5">
        <f t="shared" si="283"/>
        <v>6.2716239223985143E-2</v>
      </c>
      <c r="O119" s="5">
        <f t="shared" si="284"/>
        <v>0.10509839054689001</v>
      </c>
      <c r="P119" s="5">
        <f t="shared" si="285"/>
        <v>0.11086247511420477</v>
      </c>
      <c r="Q119" s="5">
        <f t="shared" si="286"/>
        <v>3.3077944743233313E-2</v>
      </c>
      <c r="R119" s="5">
        <f t="shared" si="287"/>
        <v>9.2890357032852811E-2</v>
      </c>
      <c r="S119" s="5">
        <f t="shared" si="288"/>
        <v>5.167942185767354E-2</v>
      </c>
      <c r="T119" s="5">
        <f t="shared" si="289"/>
        <v>5.8471344444443352E-2</v>
      </c>
      <c r="U119" s="5">
        <f t="shared" si="290"/>
        <v>9.7984896260706569E-2</v>
      </c>
      <c r="V119" s="5">
        <f t="shared" si="291"/>
        <v>1.0707009906912359E-2</v>
      </c>
      <c r="W119" s="5">
        <f t="shared" si="292"/>
        <v>1.1630697694619321E-2</v>
      </c>
      <c r="X119" s="5">
        <f t="shared" si="293"/>
        <v>2.0559394977839381E-2</v>
      </c>
      <c r="Y119" s="5">
        <f t="shared" si="294"/>
        <v>1.8171253907250759E-2</v>
      </c>
      <c r="Z119" s="5">
        <f t="shared" si="295"/>
        <v>5.4733590652790404E-2</v>
      </c>
      <c r="AA119" s="5">
        <f t="shared" si="296"/>
        <v>5.7735435339029591E-2</v>
      </c>
      <c r="AB119" s="5">
        <f t="shared" si="297"/>
        <v>3.0450957574965215E-2</v>
      </c>
      <c r="AC119" s="5">
        <f t="shared" si="298"/>
        <v>1.2477893923160197E-3</v>
      </c>
      <c r="AD119" s="5">
        <f t="shared" si="299"/>
        <v>3.0671448131151429E-3</v>
      </c>
      <c r="AE119" s="5">
        <f t="shared" si="300"/>
        <v>5.4217419558792446E-3</v>
      </c>
      <c r="AF119" s="5">
        <f t="shared" si="301"/>
        <v>4.7919624972460979E-3</v>
      </c>
      <c r="AG119" s="5">
        <f t="shared" si="302"/>
        <v>2.8235580325633733E-3</v>
      </c>
      <c r="AH119" s="5">
        <f t="shared" si="303"/>
        <v>2.4187919296249222E-2</v>
      </c>
      <c r="AI119" s="5">
        <f t="shared" si="304"/>
        <v>2.5514497292405711E-2</v>
      </c>
      <c r="AJ119" s="5">
        <f t="shared" si="305"/>
        <v>1.3456915498000812E-2</v>
      </c>
      <c r="AK119" s="5">
        <f t="shared" si="306"/>
        <v>4.7316517780719332E-3</v>
      </c>
      <c r="AL119" s="5">
        <f t="shared" si="307"/>
        <v>9.3066707130398215E-5</v>
      </c>
      <c r="AM119" s="5">
        <f t="shared" si="308"/>
        <v>6.4707226009124038E-4</v>
      </c>
      <c r="AN119" s="5">
        <f t="shared" si="309"/>
        <v>1.1438191004288201E-3</v>
      </c>
      <c r="AO119" s="5">
        <f t="shared" si="310"/>
        <v>1.0109552017585459E-3</v>
      </c>
      <c r="AP119" s="5">
        <f t="shared" si="311"/>
        <v>5.9568301757944068E-4</v>
      </c>
      <c r="AQ119" s="5">
        <f t="shared" si="312"/>
        <v>2.6324479325244413E-4</v>
      </c>
      <c r="AR119" s="5">
        <f t="shared" si="313"/>
        <v>8.5513182366308161E-3</v>
      </c>
      <c r="AS119" s="5">
        <f t="shared" si="314"/>
        <v>9.020312302300831E-3</v>
      </c>
      <c r="AT119" s="5">
        <f t="shared" si="315"/>
        <v>4.7575140919499668E-3</v>
      </c>
      <c r="AU119" s="5">
        <f t="shared" si="316"/>
        <v>1.6728127642416722E-3</v>
      </c>
      <c r="AV119" s="5">
        <f t="shared" si="317"/>
        <v>4.4113939918929193E-4</v>
      </c>
      <c r="AW119" s="5">
        <f t="shared" si="318"/>
        <v>4.8204203889566444E-6</v>
      </c>
      <c r="AX119" s="5">
        <f t="shared" si="319"/>
        <v>1.1376011874551029E-4</v>
      </c>
      <c r="AY119" s="5">
        <f t="shared" si="320"/>
        <v>2.0109190999752894E-4</v>
      </c>
      <c r="AZ119" s="5">
        <f t="shared" si="321"/>
        <v>1.7773344785669998E-4</v>
      </c>
      <c r="BA119" s="5">
        <f t="shared" si="322"/>
        <v>1.0472550748036375E-4</v>
      </c>
      <c r="BB119" s="5">
        <f t="shared" si="323"/>
        <v>4.6280393684799147E-5</v>
      </c>
      <c r="BC119" s="5">
        <f t="shared" si="324"/>
        <v>1.6361819702972387E-5</v>
      </c>
      <c r="BD119" s="5">
        <f t="shared" si="325"/>
        <v>2.519337673231023E-3</v>
      </c>
      <c r="BE119" s="5">
        <f t="shared" si="326"/>
        <v>2.6575098690806518E-3</v>
      </c>
      <c r="BF119" s="5">
        <f t="shared" si="327"/>
        <v>1.4016300354060245E-3</v>
      </c>
      <c r="BG119" s="5">
        <f t="shared" si="328"/>
        <v>4.9283398191905196E-4</v>
      </c>
      <c r="BH119" s="5">
        <f t="shared" si="329"/>
        <v>1.2996582243464267E-4</v>
      </c>
      <c r="BI119" s="5">
        <f t="shared" si="330"/>
        <v>2.7418750525831131E-5</v>
      </c>
      <c r="BJ119" s="8">
        <f t="shared" si="331"/>
        <v>0.22505200986075349</v>
      </c>
      <c r="BK119" s="8">
        <f t="shared" si="332"/>
        <v>0.23424628195500793</v>
      </c>
      <c r="BL119" s="8">
        <f t="shared" si="333"/>
        <v>0.48372281354608165</v>
      </c>
      <c r="BM119" s="8">
        <f t="shared" si="334"/>
        <v>0.53345759079708577</v>
      </c>
      <c r="BN119" s="8">
        <f t="shared" si="335"/>
        <v>0.46410083372793937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1.5953488372093001</v>
      </c>
      <c r="F120">
        <f>VLOOKUP(B120,home!$B$2:$E$405,3,FALSE)</f>
        <v>0.68</v>
      </c>
      <c r="G120">
        <f>VLOOKUP(C120,away!$B$2:$E$405,4,FALSE)</f>
        <v>0.89</v>
      </c>
      <c r="H120">
        <f>VLOOKUP(A120,away!$A$2:$E$405,3,FALSE)</f>
        <v>1.4232558139534901</v>
      </c>
      <c r="I120">
        <f>VLOOKUP(C120,away!$B$2:$E$405,3,FALSE)</f>
        <v>0.63</v>
      </c>
      <c r="J120">
        <f>VLOOKUP(B120,home!$B$2:$E$405,4,FALSE)</f>
        <v>1.41</v>
      </c>
      <c r="K120" s="3">
        <f t="shared" si="280"/>
        <v>0.96550511627906854</v>
      </c>
      <c r="L120" s="3">
        <f t="shared" si="281"/>
        <v>1.2642781395348852</v>
      </c>
      <c r="M120" s="5">
        <f t="shared" si="282"/>
        <v>0.10755173882378161</v>
      </c>
      <c r="N120" s="5">
        <f t="shared" si="283"/>
        <v>0.10384175409907129</v>
      </c>
      <c r="O120" s="5">
        <f t="shared" si="284"/>
        <v>0.13597531226387252</v>
      </c>
      <c r="P120" s="5">
        <f t="shared" si="285"/>
        <v>0.13128485967841291</v>
      </c>
      <c r="Q120" s="5">
        <f t="shared" si="286"/>
        <v>5.0129872433023123E-2</v>
      </c>
      <c r="R120" s="5">
        <f t="shared" si="287"/>
        <v>8.5955307405821926E-2</v>
      </c>
      <c r="S120" s="5">
        <f t="shared" si="288"/>
        <v>4.0063774350083861E-2</v>
      </c>
      <c r="T120" s="5">
        <f t="shared" si="289"/>
        <v>6.3378101854743601E-2</v>
      </c>
      <c r="U120" s="5">
        <f t="shared" si="290"/>
        <v>8.2990289071661186E-2</v>
      </c>
      <c r="V120" s="5">
        <f t="shared" si="291"/>
        <v>5.4338364144661507E-3</v>
      </c>
      <c r="W120" s="5">
        <f t="shared" si="292"/>
        <v>1.6133549437500286E-2</v>
      </c>
      <c r="X120" s="5">
        <f t="shared" si="293"/>
        <v>2.039729386693696E-2</v>
      </c>
      <c r="Y120" s="5">
        <f t="shared" si="294"/>
        <v>1.2893926370818695E-2</v>
      </c>
      <c r="Z120" s="5">
        <f t="shared" si="295"/>
        <v>3.6223805376727224E-2</v>
      </c>
      <c r="AA120" s="5">
        <f t="shared" si="296"/>
        <v>3.497426942232737E-2</v>
      </c>
      <c r="AB120" s="5">
        <f t="shared" si="297"/>
        <v>1.6883918032689824E-2</v>
      </c>
      <c r="AC120" s="5">
        <f t="shared" si="298"/>
        <v>4.1455655377494583E-4</v>
      </c>
      <c r="AD120" s="5">
        <f t="shared" si="299"/>
        <v>3.8942561314119543E-3</v>
      </c>
      <c r="AE120" s="5">
        <f t="shared" si="300"/>
        <v>4.9234228966938253E-3</v>
      </c>
      <c r="AF120" s="5">
        <f t="shared" si="301"/>
        <v>3.1122879699877633E-3</v>
      </c>
      <c r="AG120" s="5">
        <f t="shared" si="302"/>
        <v>1.3115992147976446E-3</v>
      </c>
      <c r="AH120" s="5">
        <f t="shared" si="303"/>
        <v>1.1449241317140623E-2</v>
      </c>
      <c r="AI120" s="5">
        <f t="shared" si="304"/>
        <v>1.1054301069212975E-2</v>
      </c>
      <c r="AJ120" s="5">
        <f t="shared" si="305"/>
        <v>5.3364921196071514E-3</v>
      </c>
      <c r="AK120" s="5">
        <f t="shared" si="306"/>
        <v>1.7174701481545453E-3</v>
      </c>
      <c r="AL120" s="5">
        <f t="shared" si="307"/>
        <v>2.0241420394060927E-5</v>
      </c>
      <c r="AM120" s="5">
        <f t="shared" si="308"/>
        <v>7.5198484379587511E-4</v>
      </c>
      <c r="AN120" s="5">
        <f t="shared" si="309"/>
        <v>9.5071799927268035E-4</v>
      </c>
      <c r="AO120" s="5">
        <f t="shared" si="310"/>
        <v>6.0098599167139654E-4</v>
      </c>
      <c r="AP120" s="5">
        <f t="shared" si="311"/>
        <v>2.5327115047894702E-4</v>
      </c>
      <c r="AQ120" s="5">
        <f t="shared" si="312"/>
        <v>8.0051294731345825E-5</v>
      </c>
      <c r="AR120" s="5">
        <f t="shared" si="313"/>
        <v>2.8950051023040966E-3</v>
      </c>
      <c r="AS120" s="5">
        <f t="shared" si="314"/>
        <v>2.7951422379286135E-3</v>
      </c>
      <c r="AT120" s="5">
        <f t="shared" si="315"/>
        <v>1.3493620657239007E-3</v>
      </c>
      <c r="AU120" s="5">
        <f t="shared" si="316"/>
        <v>4.3427199272310632E-4</v>
      </c>
      <c r="AV120" s="5">
        <f t="shared" si="317"/>
        <v>1.0482295770771639E-4</v>
      </c>
      <c r="AW120" s="5">
        <f t="shared" si="318"/>
        <v>6.8633428204159975E-7</v>
      </c>
      <c r="AX120" s="5">
        <f t="shared" si="319"/>
        <v>1.2100753567487221E-4</v>
      </c>
      <c r="AY120" s="5">
        <f t="shared" si="320"/>
        <v>1.5298718207272868E-4</v>
      </c>
      <c r="AZ120" s="5">
        <f t="shared" si="321"/>
        <v>9.670917496179711E-5</v>
      </c>
      <c r="BA120" s="5">
        <f t="shared" si="322"/>
        <v>4.0755765265551515E-5</v>
      </c>
      <c r="BB120" s="5">
        <f t="shared" si="323"/>
        <v>1.2881655771312999E-5</v>
      </c>
      <c r="BC120" s="5">
        <f t="shared" si="324"/>
        <v>3.2571991585368821E-6</v>
      </c>
      <c r="BD120" s="5">
        <f t="shared" si="325"/>
        <v>6.1001527744750322E-4</v>
      </c>
      <c r="BE120" s="5">
        <f t="shared" si="326"/>
        <v>5.8897287138395989E-4</v>
      </c>
      <c r="BF120" s="5">
        <f t="shared" si="327"/>
        <v>2.8432816033539349E-4</v>
      </c>
      <c r="BG120" s="5">
        <f t="shared" si="328"/>
        <v>9.1506764502012573E-5</v>
      </c>
      <c r="BH120" s="5">
        <f t="shared" si="329"/>
        <v>2.2087562325209248E-5</v>
      </c>
      <c r="BI120" s="5">
        <f t="shared" si="330"/>
        <v>4.2651308862244676E-6</v>
      </c>
      <c r="BJ120" s="8">
        <f t="shared" si="331"/>
        <v>0.28308067406784021</v>
      </c>
      <c r="BK120" s="8">
        <f t="shared" si="332"/>
        <v>0.28492199442298627</v>
      </c>
      <c r="BL120" s="8">
        <f t="shared" si="333"/>
        <v>0.39551638097375591</v>
      </c>
      <c r="BM120" s="8">
        <f t="shared" si="334"/>
        <v>0.38485170928953549</v>
      </c>
      <c r="BN120" s="8">
        <f t="shared" si="335"/>
        <v>0.61473884470398332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1.5953488372093001</v>
      </c>
      <c r="F121">
        <f>VLOOKUP(B121,home!$B$2:$E$405,3,FALSE)</f>
        <v>1.1499999999999999</v>
      </c>
      <c r="G121">
        <f>VLOOKUP(C121,away!$B$2:$E$405,4,FALSE)</f>
        <v>0.63</v>
      </c>
      <c r="H121">
        <f>VLOOKUP(A121,away!$A$2:$E$405,3,FALSE)</f>
        <v>1.4232558139534901</v>
      </c>
      <c r="I121">
        <f>VLOOKUP(C121,away!$B$2:$E$405,3,FALSE)</f>
        <v>0.92</v>
      </c>
      <c r="J121">
        <f>VLOOKUP(B121,home!$B$2:$E$405,4,FALSE)</f>
        <v>1</v>
      </c>
      <c r="K121" s="3">
        <f t="shared" si="280"/>
        <v>1.1558302325581378</v>
      </c>
      <c r="L121" s="3">
        <f t="shared" si="281"/>
        <v>1.309395348837211</v>
      </c>
      <c r="M121" s="5">
        <f t="shared" si="282"/>
        <v>8.4989668121178752E-2</v>
      </c>
      <c r="N121" s="5">
        <f t="shared" si="283"/>
        <v>9.8233627869540971E-2</v>
      </c>
      <c r="O121" s="5">
        <f t="shared" si="284"/>
        <v>0.11128507613708966</v>
      </c>
      <c r="P121" s="5">
        <f t="shared" si="285"/>
        <v>0.12862665543178239</v>
      </c>
      <c r="Q121" s="5">
        <f t="shared" si="286"/>
        <v>5.6770698472740577E-2</v>
      </c>
      <c r="R121" s="5">
        <f t="shared" si="287"/>
        <v>7.2858080544450046E-2</v>
      </c>
      <c r="S121" s="5">
        <f t="shared" si="288"/>
        <v>4.8667140528119213E-2</v>
      </c>
      <c r="T121" s="5">
        <f t="shared" si="289"/>
        <v>7.4335288530446283E-2</v>
      </c>
      <c r="U121" s="5">
        <f t="shared" si="290"/>
        <v>8.4211572179431218E-2</v>
      </c>
      <c r="V121" s="5">
        <f t="shared" si="291"/>
        <v>8.183859486746518E-3</v>
      </c>
      <c r="W121" s="5">
        <f t="shared" si="292"/>
        <v>2.1872429872745212E-2</v>
      </c>
      <c r="X121" s="5">
        <f t="shared" si="293"/>
        <v>2.8639657943140655E-2</v>
      </c>
      <c r="Y121" s="5">
        <f t="shared" si="294"/>
        <v>1.8750317451518526E-2</v>
      </c>
      <c r="Z121" s="5">
        <f t="shared" si="295"/>
        <v>3.1800010596703267E-2</v>
      </c>
      <c r="AA121" s="5">
        <f t="shared" si="296"/>
        <v>3.6755413643338779E-2</v>
      </c>
      <c r="AB121" s="5">
        <f t="shared" si="297"/>
        <v>2.1241509149575413E-2</v>
      </c>
      <c r="AC121" s="5">
        <f t="shared" si="298"/>
        <v>7.7411061954243607E-4</v>
      </c>
      <c r="AD121" s="5">
        <f t="shared" si="299"/>
        <v>6.3202039266066646E-3</v>
      </c>
      <c r="AE121" s="5">
        <f t="shared" si="300"/>
        <v>8.2756456252014443E-3</v>
      </c>
      <c r="AF121" s="5">
        <f t="shared" si="301"/>
        <v>5.4180459451318918E-3</v>
      </c>
      <c r="AG121" s="5">
        <f t="shared" si="302"/>
        <v>2.3647880534473373E-3</v>
      </c>
      <c r="AH121" s="5">
        <f t="shared" si="303"/>
        <v>1.0409696492074317E-2</v>
      </c>
      <c r="AI121" s="5">
        <f t="shared" si="304"/>
        <v>1.2031841917293886E-2</v>
      </c>
      <c r="AJ121" s="5">
        <f t="shared" si="305"/>
        <v>6.9533833206842739E-3</v>
      </c>
      <c r="AK121" s="5">
        <f t="shared" si="306"/>
        <v>2.6789768868707925E-3</v>
      </c>
      <c r="AL121" s="5">
        <f t="shared" si="307"/>
        <v>4.6862759734041682E-5</v>
      </c>
      <c r="AM121" s="5">
        <f t="shared" si="308"/>
        <v>1.4610165548609264E-3</v>
      </c>
      <c r="AN121" s="5">
        <f t="shared" si="309"/>
        <v>1.9130482815090631E-3</v>
      </c>
      <c r="AO121" s="5">
        <f t="shared" si="310"/>
        <v>1.2524682609544933E-3</v>
      </c>
      <c r="AP121" s="5">
        <f t="shared" si="311"/>
        <v>5.4665870515334804E-4</v>
      </c>
      <c r="AQ121" s="5">
        <f t="shared" si="312"/>
        <v>1.7894809148229148E-4</v>
      </c>
      <c r="AR121" s="5">
        <f t="shared" si="313"/>
        <v>2.7260816339058306E-3</v>
      </c>
      <c r="AS121" s="5">
        <f t="shared" si="314"/>
        <v>3.1508875688898439E-3</v>
      </c>
      <c r="AT121" s="5">
        <f t="shared" si="315"/>
        <v>1.8209455557572475E-3</v>
      </c>
      <c r="AU121" s="5">
        <f t="shared" si="316"/>
        <v>7.0156797506220204E-4</v>
      </c>
      <c r="AV121" s="5">
        <f t="shared" si="317"/>
        <v>2.027233689428717E-4</v>
      </c>
      <c r="AW121" s="5">
        <f t="shared" si="318"/>
        <v>1.9701087667302316E-6</v>
      </c>
      <c r="AX121" s="5">
        <f t="shared" si="319"/>
        <v>2.8144785072936547E-4</v>
      </c>
      <c r="AY121" s="5">
        <f t="shared" si="320"/>
        <v>3.6852650668526079E-4</v>
      </c>
      <c r="AZ121" s="5">
        <f t="shared" si="321"/>
        <v>2.4127344688845291E-4</v>
      </c>
      <c r="BA121" s="5">
        <f t="shared" si="322"/>
        <v>1.0530744305122071E-4</v>
      </c>
      <c r="BB121" s="5">
        <f t="shared" si="323"/>
        <v>3.4472269032301954E-5</v>
      </c>
      <c r="BC121" s="5">
        <f t="shared" si="324"/>
        <v>9.0275657469522495E-6</v>
      </c>
      <c r="BD121" s="5">
        <f t="shared" si="325"/>
        <v>5.9491976866447285E-4</v>
      </c>
      <c r="BE121" s="5">
        <f t="shared" si="326"/>
        <v>6.8762625456889102E-4</v>
      </c>
      <c r="BF121" s="5">
        <f t="shared" si="327"/>
        <v>3.9738960686572141E-4</v>
      </c>
      <c r="BG121" s="5">
        <f t="shared" si="328"/>
        <v>1.5310497390659788E-4</v>
      </c>
      <c r="BH121" s="5">
        <f t="shared" si="329"/>
        <v>4.4240839399067659E-5</v>
      </c>
      <c r="BI121" s="5">
        <f t="shared" si="330"/>
        <v>1.0226979938238312E-5</v>
      </c>
      <c r="BJ121" s="8">
        <f t="shared" si="331"/>
        <v>0.32737289866661329</v>
      </c>
      <c r="BK121" s="8">
        <f t="shared" si="332"/>
        <v>0.27165682345378861</v>
      </c>
      <c r="BL121" s="8">
        <f t="shared" si="333"/>
        <v>0.36891526479670939</v>
      </c>
      <c r="BM121" s="8">
        <f t="shared" si="334"/>
        <v>0.4466146345391136</v>
      </c>
      <c r="BN121" s="8">
        <f t="shared" si="335"/>
        <v>0.55276380657678237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1.5953488372093001</v>
      </c>
      <c r="F122">
        <f>VLOOKUP(B122,home!$B$2:$E$405,3,FALSE)</f>
        <v>0.96</v>
      </c>
      <c r="G122">
        <f>VLOOKUP(C122,away!$B$2:$E$405,4,FALSE)</f>
        <v>0.47</v>
      </c>
      <c r="H122">
        <f>VLOOKUP(A122,away!$A$2:$E$405,3,FALSE)</f>
        <v>1.4232558139534901</v>
      </c>
      <c r="I122">
        <f>VLOOKUP(C122,away!$B$2:$E$405,3,FALSE)</f>
        <v>0.94</v>
      </c>
      <c r="J122">
        <f>VLOOKUP(B122,home!$B$2:$E$405,4,FALSE)</f>
        <v>0.86</v>
      </c>
      <c r="K122" s="3">
        <f t="shared" si="280"/>
        <v>0.71982139534883605</v>
      </c>
      <c r="L122" s="3">
        <f t="shared" si="281"/>
        <v>1.1505600000000014</v>
      </c>
      <c r="M122" s="5">
        <f t="shared" si="282"/>
        <v>0.15406489097554421</v>
      </c>
      <c r="N122" s="5">
        <f t="shared" si="283"/>
        <v>0.11089920479628253</v>
      </c>
      <c r="O122" s="5">
        <f t="shared" si="284"/>
        <v>0.17726090096082234</v>
      </c>
      <c r="P122" s="5">
        <f t="shared" si="285"/>
        <v>0.12759618907041095</v>
      </c>
      <c r="Q122" s="5">
        <f t="shared" si="286"/>
        <v>3.9913810169768207E-2</v>
      </c>
      <c r="R122" s="5">
        <f t="shared" si="287"/>
        <v>0.10197465110474202</v>
      </c>
      <c r="S122" s="5">
        <f t="shared" si="288"/>
        <v>2.6418717726994057E-2</v>
      </c>
      <c r="T122" s="5">
        <f t="shared" si="289"/>
        <v>4.5923233428928553E-2</v>
      </c>
      <c r="U122" s="5">
        <f t="shared" si="290"/>
        <v>7.3403535648426124E-2</v>
      </c>
      <c r="V122" s="5">
        <f t="shared" si="291"/>
        <v>2.4311023756479928E-3</v>
      </c>
      <c r="W122" s="5">
        <f t="shared" si="292"/>
        <v>9.5769381766970373E-3</v>
      </c>
      <c r="X122" s="5">
        <f t="shared" si="293"/>
        <v>1.1018841988580556E-2</v>
      </c>
      <c r="Y122" s="5">
        <f t="shared" si="294"/>
        <v>6.3389194191906311E-3</v>
      </c>
      <c r="Z122" s="5">
        <f t="shared" si="295"/>
        <v>3.9109318191690695E-2</v>
      </c>
      <c r="AA122" s="5">
        <f t="shared" si="296"/>
        <v>2.8151723991884411E-2</v>
      </c>
      <c r="AB122" s="5">
        <f t="shared" si="297"/>
        <v>1.013210662265677E-2</v>
      </c>
      <c r="AC122" s="5">
        <f t="shared" si="298"/>
        <v>1.2583958795240165E-4</v>
      </c>
      <c r="AD122" s="5">
        <f t="shared" si="299"/>
        <v>1.7234212503798995E-3</v>
      </c>
      <c r="AE122" s="5">
        <f t="shared" si="300"/>
        <v>1.9828995538370992E-3</v>
      </c>
      <c r="AF122" s="5">
        <f t="shared" si="301"/>
        <v>1.140722455331408E-3</v>
      </c>
      <c r="AG122" s="5">
        <f t="shared" si="302"/>
        <v>4.3748987606870201E-4</v>
      </c>
      <c r="AH122" s="5">
        <f t="shared" si="303"/>
        <v>1.1249404284657928E-2</v>
      </c>
      <c r="AI122" s="5">
        <f t="shared" si="304"/>
        <v>8.0975618890256444E-3</v>
      </c>
      <c r="AJ122" s="5">
        <f t="shared" si="305"/>
        <v>2.9143991489409978E-3</v>
      </c>
      <c r="AK122" s="5">
        <f t="shared" si="306"/>
        <v>6.9928228733138976E-4</v>
      </c>
      <c r="AL122" s="5">
        <f t="shared" si="307"/>
        <v>4.1688023157634382E-6</v>
      </c>
      <c r="AM122" s="5">
        <f t="shared" si="308"/>
        <v>2.4811109784445907E-4</v>
      </c>
      <c r="AN122" s="5">
        <f t="shared" si="309"/>
        <v>2.854667047359211E-4</v>
      </c>
      <c r="AO122" s="5">
        <f t="shared" si="310"/>
        <v>1.6422328590048093E-4</v>
      </c>
      <c r="AP122" s="5">
        <f t="shared" si="311"/>
        <v>6.298291460855251E-5</v>
      </c>
      <c r="AQ122" s="5">
        <f t="shared" si="312"/>
        <v>1.8116405558004071E-5</v>
      </c>
      <c r="AR122" s="5">
        <f t="shared" si="313"/>
        <v>2.5886229187512089E-3</v>
      </c>
      <c r="AS122" s="5">
        <f t="shared" si="314"/>
        <v>1.8633461614074717E-3</v>
      </c>
      <c r="AT122" s="5">
        <f t="shared" si="315"/>
        <v>6.7063821696111182E-4</v>
      </c>
      <c r="AU122" s="5">
        <f t="shared" si="316"/>
        <v>1.6091324570240099E-4</v>
      </c>
      <c r="AV122" s="5">
        <f t="shared" si="317"/>
        <v>2.8957199262903087E-5</v>
      </c>
      <c r="AW122" s="5">
        <f t="shared" si="318"/>
        <v>9.5905347471726875E-8</v>
      </c>
      <c r="AX122" s="5">
        <f t="shared" si="319"/>
        <v>2.9765946108655013E-5</v>
      </c>
      <c r="AY122" s="5">
        <f t="shared" si="320"/>
        <v>3.4247506954774146E-5</v>
      </c>
      <c r="AZ122" s="5">
        <f t="shared" si="321"/>
        <v>1.9701905800942499E-5</v>
      </c>
      <c r="BA122" s="5">
        <f t="shared" si="322"/>
        <v>7.5560749127774746E-6</v>
      </c>
      <c r="BB122" s="5">
        <f t="shared" si="323"/>
        <v>2.1734293879113162E-6</v>
      </c>
      <c r="BC122" s="5">
        <f t="shared" si="324"/>
        <v>5.001321833110495E-7</v>
      </c>
      <c r="BD122" s="5">
        <f t="shared" si="325"/>
        <v>4.9639433089973203E-4</v>
      </c>
      <c r="BE122" s="5">
        <f t="shared" si="326"/>
        <v>3.5731525991149692E-4</v>
      </c>
      <c r="BF122" s="5">
        <f t="shared" si="327"/>
        <v>1.2860158448446283E-4</v>
      </c>
      <c r="BG122" s="5">
        <f t="shared" si="328"/>
        <v>3.0856723995892423E-5</v>
      </c>
      <c r="BH122" s="5">
        <f t="shared" si="329"/>
        <v>5.5528325306542979E-6</v>
      </c>
      <c r="BI122" s="5">
        <f t="shared" si="330"/>
        <v>7.9940953207079722E-7</v>
      </c>
      <c r="BJ122" s="8">
        <f t="shared" si="331"/>
        <v>0.22982832651906035</v>
      </c>
      <c r="BK122" s="8">
        <f t="shared" si="332"/>
        <v>0.31067515604582013</v>
      </c>
      <c r="BL122" s="8">
        <f t="shared" si="333"/>
        <v>0.4202155638219271</v>
      </c>
      <c r="BM122" s="8">
        <f t="shared" si="334"/>
        <v>0.2880845658993208</v>
      </c>
      <c r="BN122" s="8">
        <f t="shared" si="335"/>
        <v>0.71170964707757023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1.5953488372093001</v>
      </c>
      <c r="F123">
        <f>VLOOKUP(B123,home!$B$2:$E$405,3,FALSE)</f>
        <v>2.4</v>
      </c>
      <c r="G123">
        <f>VLOOKUP(C123,away!$B$2:$E$405,4,FALSE)</f>
        <v>1.01</v>
      </c>
      <c r="H123">
        <f>VLOOKUP(A123,away!$A$2:$E$405,3,FALSE)</f>
        <v>1.4232558139534901</v>
      </c>
      <c r="I123">
        <f>VLOOKUP(C123,away!$B$2:$E$405,3,FALSE)</f>
        <v>1.21</v>
      </c>
      <c r="J123">
        <f>VLOOKUP(B123,home!$B$2:$E$405,4,FALSE)</f>
        <v>1.05</v>
      </c>
      <c r="K123" s="3">
        <f t="shared" si="280"/>
        <v>3.8671255813953431</v>
      </c>
      <c r="L123" s="3">
        <f t="shared" si="281"/>
        <v>1.8082465116279092</v>
      </c>
      <c r="M123" s="5">
        <f t="shared" si="282"/>
        <v>3.4293926857706914E-3</v>
      </c>
      <c r="N123" s="5">
        <f t="shared" si="283"/>
        <v>1.326189218379392E-2</v>
      </c>
      <c r="O123" s="5">
        <f t="shared" si="284"/>
        <v>6.2011873610471179E-3</v>
      </c>
      <c r="P123" s="5">
        <f t="shared" si="285"/>
        <v>2.3980770278930787E-2</v>
      </c>
      <c r="Q123" s="5">
        <f t="shared" si="286"/>
        <v>2.564270126082821E-2</v>
      </c>
      <c r="R123" s="5">
        <f t="shared" si="287"/>
        <v>5.6066377067822666E-3</v>
      </c>
      <c r="S123" s="5">
        <f t="shared" si="288"/>
        <v>4.1922681059315077E-2</v>
      </c>
      <c r="T123" s="5">
        <f t="shared" si="289"/>
        <v>4.6368325103609193E-2</v>
      </c>
      <c r="U123" s="5">
        <f t="shared" si="290"/>
        <v>2.1681572101513426E-2</v>
      </c>
      <c r="V123" s="5">
        <f t="shared" si="291"/>
        <v>3.2572601885384314E-2</v>
      </c>
      <c r="W123" s="5">
        <f t="shared" si="292"/>
        <v>3.3054515340609138E-2</v>
      </c>
      <c r="X123" s="5">
        <f t="shared" si="293"/>
        <v>5.9770712058207678E-2</v>
      </c>
      <c r="Y123" s="5">
        <f t="shared" si="294"/>
        <v>5.4040090788385134E-2</v>
      </c>
      <c r="Z123" s="5">
        <f t="shared" si="295"/>
        <v>3.3793943584168457E-3</v>
      </c>
      <c r="AA123" s="5">
        <f t="shared" si="296"/>
        <v>1.3068542373056885E-2</v>
      </c>
      <c r="AB123" s="5">
        <f t="shared" si="297"/>
        <v>2.5268847261198643E-2</v>
      </c>
      <c r="AC123" s="5">
        <f t="shared" si="298"/>
        <v>1.4235685345277978E-2</v>
      </c>
      <c r="AD123" s="5">
        <f t="shared" si="299"/>
        <v>3.19564904635736E-2</v>
      </c>
      <c r="AE123" s="5">
        <f t="shared" si="300"/>
        <v>5.7785212404627508E-2</v>
      </c>
      <c r="AF123" s="5">
        <f t="shared" si="301"/>
        <v>5.2244954377172748E-2</v>
      </c>
      <c r="AG123" s="5">
        <f t="shared" si="302"/>
        <v>3.1490585500893974E-2</v>
      </c>
      <c r="AH123" s="5">
        <f t="shared" si="303"/>
        <v>1.5276945150055736E-3</v>
      </c>
      <c r="AI123" s="5">
        <f t="shared" si="304"/>
        <v>5.907786539535405E-3</v>
      </c>
      <c r="AJ123" s="5">
        <f t="shared" si="305"/>
        <v>1.1423076228230218E-2</v>
      </c>
      <c r="AK123" s="5">
        <f t="shared" si="306"/>
        <v>1.4724823433472705E-2</v>
      </c>
      <c r="AL123" s="5">
        <f t="shared" si="307"/>
        <v>3.9818443824730255E-3</v>
      </c>
      <c r="AM123" s="5">
        <f t="shared" si="308"/>
        <v>2.4715952352660362E-2</v>
      </c>
      <c r="AN123" s="5">
        <f t="shared" si="309"/>
        <v>4.4692534623259714E-2</v>
      </c>
      <c r="AO123" s="5">
        <f t="shared" si="310"/>
        <v>4.0407559914159473E-2</v>
      </c>
      <c r="AP123" s="5">
        <f t="shared" si="311"/>
        <v>2.4355609752724872E-2</v>
      </c>
      <c r="AQ123" s="5">
        <f t="shared" si="312"/>
        <v>1.1010236593483854E-2</v>
      </c>
      <c r="AR123" s="5">
        <f t="shared" si="313"/>
        <v>5.5248965551838369E-4</v>
      </c>
      <c r="AS123" s="5">
        <f t="shared" si="314"/>
        <v>2.1365468803114418E-3</v>
      </c>
      <c r="AT123" s="5">
        <f t="shared" si="315"/>
        <v>4.1311475483513955E-3</v>
      </c>
      <c r="AU123" s="5">
        <f t="shared" si="316"/>
        <v>5.3252221215827804E-3</v>
      </c>
      <c r="AV123" s="5">
        <f t="shared" si="317"/>
        <v>5.1483256732462882E-3</v>
      </c>
      <c r="AW123" s="5">
        <f t="shared" si="318"/>
        <v>7.7344189685972509E-4</v>
      </c>
      <c r="AX123" s="5">
        <f t="shared" si="319"/>
        <v>1.5929948601920211E-2</v>
      </c>
      <c r="AY123" s="5">
        <f t="shared" si="320"/>
        <v>2.8805273989834106E-2</v>
      </c>
      <c r="AZ123" s="5">
        <f t="shared" si="321"/>
        <v>2.604351810430184E-2</v>
      </c>
      <c r="BA123" s="5">
        <f t="shared" si="322"/>
        <v>1.5697700254207369E-2</v>
      </c>
      <c r="BB123" s="5">
        <f t="shared" si="323"/>
        <v>7.0963279313127521E-3</v>
      </c>
      <c r="BC123" s="5">
        <f t="shared" si="324"/>
        <v>2.5663820454327954E-3</v>
      </c>
      <c r="BD123" s="5">
        <f t="shared" si="325"/>
        <v>1.665062487169371E-4</v>
      </c>
      <c r="BE123" s="5">
        <f t="shared" si="326"/>
        <v>6.4390057387544281E-4</v>
      </c>
      <c r="BF123" s="5">
        <f t="shared" si="327"/>
        <v>1.2450221905544335E-3</v>
      </c>
      <c r="BG123" s="5">
        <f t="shared" si="328"/>
        <v>1.6048857208326396E-3</v>
      </c>
      <c r="BH123" s="5">
        <f t="shared" si="329"/>
        <v>1.5515736565620015E-3</v>
      </c>
      <c r="BI123" s="5">
        <f t="shared" si="330"/>
        <v>1.2000260357420058E-3</v>
      </c>
      <c r="BJ123" s="8">
        <f t="shared" si="331"/>
        <v>0.64693652364499854</v>
      </c>
      <c r="BK123" s="8">
        <f t="shared" si="332"/>
        <v>0.14892824962698598</v>
      </c>
      <c r="BL123" s="8">
        <f t="shared" si="333"/>
        <v>0.12911581382513596</v>
      </c>
      <c r="BM123" s="8">
        <f t="shared" si="334"/>
        <v>0.82220556788540977</v>
      </c>
      <c r="BN123" s="8">
        <f t="shared" si="335"/>
        <v>7.8122581477152994E-2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1.5906976744186001</v>
      </c>
      <c r="F124">
        <f>VLOOKUP(B124,home!$B$2:$E$405,3,FALSE)</f>
        <v>1.1000000000000001</v>
      </c>
      <c r="G124">
        <f>VLOOKUP(C124,away!$B$2:$E$405,4,FALSE)</f>
        <v>0.92</v>
      </c>
      <c r="H124">
        <f>VLOOKUP(A124,away!$A$2:$E$405,3,FALSE)</f>
        <v>1.2651162790697701</v>
      </c>
      <c r="I124">
        <f>VLOOKUP(C124,away!$B$2:$E$405,3,FALSE)</f>
        <v>0.77</v>
      </c>
      <c r="J124">
        <f>VLOOKUP(B124,home!$B$2:$E$405,4,FALSE)</f>
        <v>0.99</v>
      </c>
      <c r="K124" s="3">
        <f t="shared" si="280"/>
        <v>1.6097860465116236</v>
      </c>
      <c r="L124" s="3">
        <f t="shared" si="281"/>
        <v>0.96439813953488573</v>
      </c>
      <c r="M124" s="5">
        <f t="shared" si="282"/>
        <v>7.6215975498934024E-2</v>
      </c>
      <c r="N124" s="5">
        <f t="shared" si="283"/>
        <v>0.12269141387945579</v>
      </c>
      <c r="O124" s="5">
        <f t="shared" si="284"/>
        <v>7.3502544974008405E-2</v>
      </c>
      <c r="P124" s="5">
        <f t="shared" si="285"/>
        <v>0.1183233712822518</v>
      </c>
      <c r="Q124" s="5">
        <f t="shared" si="286"/>
        <v>9.8753463044965226E-2</v>
      </c>
      <c r="R124" s="5">
        <f t="shared" si="287"/>
        <v>3.5442858812006484E-2</v>
      </c>
      <c r="S124" s="5">
        <f t="shared" si="288"/>
        <v>4.5923509146036656E-2</v>
      </c>
      <c r="T124" s="5">
        <f t="shared" si="289"/>
        <v>9.5237656033191551E-2</v>
      </c>
      <c r="U124" s="5">
        <f t="shared" si="290"/>
        <v>5.7055419564049581E-2</v>
      </c>
      <c r="V124" s="5">
        <f t="shared" si="291"/>
        <v>7.9216760698773599E-3</v>
      </c>
      <c r="W124" s="5">
        <f t="shared" si="292"/>
        <v>5.2990648951495446E-2</v>
      </c>
      <c r="X124" s="5">
        <f t="shared" si="293"/>
        <v>5.1104083261568442E-2</v>
      </c>
      <c r="Y124" s="5">
        <f t="shared" si="294"/>
        <v>2.4642341410046252E-2</v>
      </c>
      <c r="Z124" s="5">
        <f t="shared" si="295"/>
        <v>1.1393675699365563E-2</v>
      </c>
      <c r="AA124" s="5">
        <f t="shared" si="296"/>
        <v>1.8341380159317248E-2</v>
      </c>
      <c r="AB124" s="5">
        <f t="shared" si="297"/>
        <v>1.4762848927117021E-2</v>
      </c>
      <c r="AC124" s="5">
        <f t="shared" si="298"/>
        <v>7.6863758931267068E-4</v>
      </c>
      <c r="AD124" s="5">
        <f t="shared" si="299"/>
        <v>2.132590181942828E-2</v>
      </c>
      <c r="AE124" s="5">
        <f t="shared" si="300"/>
        <v>2.0566660038560267E-2</v>
      </c>
      <c r="AF124" s="5">
        <f t="shared" si="301"/>
        <v>9.917224338817001E-3</v>
      </c>
      <c r="AG124" s="5">
        <f t="shared" si="302"/>
        <v>3.1880509005684011E-3</v>
      </c>
      <c r="AH124" s="5">
        <f t="shared" si="303"/>
        <v>2.7470099117329963E-3</v>
      </c>
      <c r="AI124" s="5">
        <f t="shared" si="304"/>
        <v>4.4220982255369044E-3</v>
      </c>
      <c r="AJ124" s="5">
        <f t="shared" si="305"/>
        <v>3.5593160098865593E-3</v>
      </c>
      <c r="AK124" s="5">
        <f t="shared" si="306"/>
        <v>1.9099124159469374E-3</v>
      </c>
      <c r="AL124" s="5">
        <f t="shared" si="307"/>
        <v>4.7731615460598637E-5</v>
      </c>
      <c r="AM124" s="5">
        <f t="shared" si="308"/>
        <v>6.8660278356385005E-3</v>
      </c>
      <c r="AN124" s="5">
        <f t="shared" si="309"/>
        <v>6.6215844706845077E-3</v>
      </c>
      <c r="AO124" s="5">
        <f t="shared" si="310"/>
        <v>3.1929218721506148E-3</v>
      </c>
      <c r="AP124" s="5">
        <f t="shared" si="311"/>
        <v>1.0264159710607658E-3</v>
      </c>
      <c r="AQ124" s="5">
        <f t="shared" si="312"/>
        <v>2.474684132199739E-4</v>
      </c>
      <c r="AR124" s="5">
        <f t="shared" si="313"/>
        <v>5.2984224963183862E-4</v>
      </c>
      <c r="AS124" s="5">
        <f t="shared" si="314"/>
        <v>8.5293266030966224E-4</v>
      </c>
      <c r="AT124" s="5">
        <f t="shared" si="315"/>
        <v>6.8651954759026633E-4</v>
      </c>
      <c r="AU124" s="5">
        <f t="shared" si="316"/>
        <v>3.6838319612276117E-4</v>
      </c>
      <c r="AV124" s="5">
        <f t="shared" si="317"/>
        <v>1.4825453222194388E-4</v>
      </c>
      <c r="AW124" s="5">
        <f t="shared" si="318"/>
        <v>2.058392329995999E-6</v>
      </c>
      <c r="AX124" s="5">
        <f t="shared" si="319"/>
        <v>1.8421393007952082E-3</v>
      </c>
      <c r="AY124" s="5">
        <f t="shared" si="320"/>
        <v>1.7765557144509938E-3</v>
      </c>
      <c r="AZ124" s="5">
        <f t="shared" si="321"/>
        <v>8.5665351289830409E-4</v>
      </c>
      <c r="BA124" s="5">
        <f t="shared" si="322"/>
        <v>2.7538501802171623E-4</v>
      </c>
      <c r="BB124" s="5">
        <f t="shared" si="323"/>
        <v>6.6395199758981021E-5</v>
      </c>
      <c r="BC124" s="5">
        <f t="shared" si="324"/>
        <v>1.2806281424321681E-5</v>
      </c>
      <c r="BD124" s="5">
        <f t="shared" si="325"/>
        <v>8.5163146631987244E-5</v>
      </c>
      <c r="BE124" s="5">
        <f t="shared" si="326"/>
        <v>1.3709444512519645E-4</v>
      </c>
      <c r="BF124" s="5">
        <f t="shared" si="327"/>
        <v>1.1034636240839736E-4</v>
      </c>
      <c r="BG124" s="5">
        <f t="shared" si="328"/>
        <v>5.9211344829450956E-5</v>
      </c>
      <c r="BH124" s="5">
        <f t="shared" si="329"/>
        <v>2.3829399175409566E-5</v>
      </c>
      <c r="BI124" s="5">
        <f t="shared" si="330"/>
        <v>7.6720468578659849E-6</v>
      </c>
      <c r="BJ124" s="8">
        <f t="shared" si="331"/>
        <v>0.5232017972682006</v>
      </c>
      <c r="BK124" s="8">
        <f t="shared" si="332"/>
        <v>0.25097745691632412</v>
      </c>
      <c r="BL124" s="8">
        <f t="shared" si="333"/>
        <v>0.21475263793050692</v>
      </c>
      <c r="BM124" s="8">
        <f t="shared" si="334"/>
        <v>0.47362144300065445</v>
      </c>
      <c r="BN124" s="8">
        <f t="shared" si="335"/>
        <v>0.52492962749162175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1.5906976744186001</v>
      </c>
      <c r="F125">
        <f>VLOOKUP(B125,home!$B$2:$E$405,3,FALSE)</f>
        <v>1.1000000000000001</v>
      </c>
      <c r="G125">
        <f>VLOOKUP(C125,away!$B$2:$E$405,4,FALSE)</f>
        <v>0.84</v>
      </c>
      <c r="H125">
        <f>VLOOKUP(A125,away!$A$2:$E$405,3,FALSE)</f>
        <v>1.2651162790697701</v>
      </c>
      <c r="I125">
        <f>VLOOKUP(C125,away!$B$2:$E$405,3,FALSE)</f>
        <v>1</v>
      </c>
      <c r="J125">
        <f>VLOOKUP(B125,home!$B$2:$E$405,4,FALSE)</f>
        <v>0.99</v>
      </c>
      <c r="K125" s="3">
        <f t="shared" si="280"/>
        <v>1.4698046511627867</v>
      </c>
      <c r="L125" s="3">
        <f t="shared" si="281"/>
        <v>1.2524651162790723</v>
      </c>
      <c r="M125" s="5">
        <f t="shared" si="282"/>
        <v>6.5725403613491065E-2</v>
      </c>
      <c r="N125" s="5">
        <f t="shared" si="283"/>
        <v>9.6603503930660597E-2</v>
      </c>
      <c r="O125" s="5">
        <f t="shared" si="284"/>
        <v>8.2318775279260056E-2</v>
      </c>
      <c r="P125" s="5">
        <f t="shared" si="285"/>
        <v>0.12099251878348065</v>
      </c>
      <c r="Q125" s="5">
        <f t="shared" si="286"/>
        <v>7.0994139697953762E-2</v>
      </c>
      <c r="R125" s="5">
        <f t="shared" si="287"/>
        <v>5.1550697226044648E-2</v>
      </c>
      <c r="S125" s="5">
        <f t="shared" si="288"/>
        <v>5.5683148359419218E-2</v>
      </c>
      <c r="T125" s="5">
        <f t="shared" si="289"/>
        <v>8.8917683431930378E-2</v>
      </c>
      <c r="U125" s="5">
        <f t="shared" si="290"/>
        <v>7.5769454553524976E-2</v>
      </c>
      <c r="V125" s="5">
        <f t="shared" si="291"/>
        <v>1.1389549048678399E-2</v>
      </c>
      <c r="W125" s="5">
        <f t="shared" si="292"/>
        <v>3.478250557778436E-2</v>
      </c>
      <c r="X125" s="5">
        <f t="shared" si="293"/>
        <v>4.3563874892957176E-2</v>
      </c>
      <c r="Y125" s="5">
        <f t="shared" si="294"/>
        <v>2.7281116816687288E-2</v>
      </c>
      <c r="Z125" s="5">
        <f t="shared" si="295"/>
        <v>2.1521816665161751E-2</v>
      </c>
      <c r="AA125" s="5">
        <f t="shared" si="296"/>
        <v>3.1632866235927509E-2</v>
      </c>
      <c r="AB125" s="5">
        <f t="shared" si="297"/>
        <v>2.3247066961588271E-2</v>
      </c>
      <c r="AC125" s="5">
        <f t="shared" si="298"/>
        <v>1.3104238919089066E-3</v>
      </c>
      <c r="AD125" s="5">
        <f t="shared" si="299"/>
        <v>1.2780872119330754E-2</v>
      </c>
      <c r="AE125" s="5">
        <f t="shared" si="300"/>
        <v>1.6007596485085547E-2</v>
      </c>
      <c r="AF125" s="5">
        <f t="shared" si="301"/>
        <v>1.0024478096520571E-2</v>
      </c>
      <c r="AG125" s="5">
        <f t="shared" si="302"/>
        <v>4.18510304159855E-3</v>
      </c>
      <c r="AH125" s="5">
        <f t="shared" si="303"/>
        <v>6.7388311530171717E-3</v>
      </c>
      <c r="AI125" s="5">
        <f t="shared" si="304"/>
        <v>9.9047653721053234E-3</v>
      </c>
      <c r="AJ125" s="5">
        <f t="shared" si="305"/>
        <v>7.2790351062982581E-3</v>
      </c>
      <c r="AK125" s="5">
        <f t="shared" si="306"/>
        <v>3.5662532184047965E-3</v>
      </c>
      <c r="AL125" s="5">
        <f t="shared" si="307"/>
        <v>9.6493275743727913E-5</v>
      </c>
      <c r="AM125" s="5">
        <f t="shared" si="308"/>
        <v>3.7570770573818243E-3</v>
      </c>
      <c r="AN125" s="5">
        <f t="shared" si="309"/>
        <v>4.7056079535431616E-3</v>
      </c>
      <c r="AO125" s="5">
        <f t="shared" si="310"/>
        <v>2.9468049063490825E-3</v>
      </c>
      <c r="AP125" s="5">
        <f t="shared" si="311"/>
        <v>1.2302567832274147E-3</v>
      </c>
      <c r="AQ125" s="5">
        <f t="shared" si="312"/>
        <v>3.8521342626451032E-4</v>
      </c>
      <c r="AR125" s="5">
        <f t="shared" si="313"/>
        <v>1.6880301887297368E-3</v>
      </c>
      <c r="AS125" s="5">
        <f t="shared" si="314"/>
        <v>2.4810746226981636E-3</v>
      </c>
      <c r="AT125" s="5">
        <f t="shared" si="315"/>
        <v>1.8233475101618588E-3</v>
      </c>
      <c r="AU125" s="5">
        <f t="shared" si="316"/>
        <v>8.933215503739956E-4</v>
      </c>
      <c r="AV125" s="5">
        <f t="shared" si="317"/>
        <v>3.2825204243091253E-4</v>
      </c>
      <c r="AW125" s="5">
        <f t="shared" si="318"/>
        <v>4.9342347250958441E-6</v>
      </c>
      <c r="AX125" s="5">
        <f t="shared" si="319"/>
        <v>9.2036155561946739E-4</v>
      </c>
      <c r="AY125" s="5">
        <f t="shared" si="320"/>
        <v>1.1527207427777242E-3</v>
      </c>
      <c r="AZ125" s="5">
        <f t="shared" si="321"/>
        <v>7.2187125957020053E-4</v>
      </c>
      <c r="BA125" s="5">
        <f t="shared" si="322"/>
        <v>3.0137285701870383E-4</v>
      </c>
      <c r="BB125" s="5">
        <f t="shared" si="323"/>
        <v>9.4364747602321785E-5</v>
      </c>
      <c r="BC125" s="5">
        <f t="shared" si="324"/>
        <v>2.3637710915677442E-5</v>
      </c>
      <c r="BD125" s="5">
        <f t="shared" si="325"/>
        <v>3.5236648776832926E-4</v>
      </c>
      <c r="BE125" s="5">
        <f t="shared" si="326"/>
        <v>5.1790990263578544E-4</v>
      </c>
      <c r="BF125" s="5">
        <f t="shared" si="327"/>
        <v>3.806131918886718E-4</v>
      </c>
      <c r="BG125" s="5">
        <f t="shared" si="328"/>
        <v>1.8647567991062804E-4</v>
      </c>
      <c r="BH125" s="5">
        <f t="shared" si="329"/>
        <v>6.8520705415346011E-5</v>
      </c>
      <c r="BI125" s="5">
        <f t="shared" si="330"/>
        <v>2.0142410304086142E-5</v>
      </c>
      <c r="BJ125" s="8">
        <f t="shared" si="331"/>
        <v>0.42138016309077897</v>
      </c>
      <c r="BK125" s="8">
        <f t="shared" si="332"/>
        <v>0.25635025771549969</v>
      </c>
      <c r="BL125" s="8">
        <f t="shared" si="333"/>
        <v>0.30074779939848845</v>
      </c>
      <c r="BM125" s="8">
        <f t="shared" si="334"/>
        <v>0.51066721183098551</v>
      </c>
      <c r="BN125" s="8">
        <f t="shared" si="335"/>
        <v>0.48818503853089079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1.5906976744186001</v>
      </c>
      <c r="F126">
        <f>VLOOKUP(B126,home!$B$2:$E$405,3,FALSE)</f>
        <v>0.73</v>
      </c>
      <c r="G126">
        <f>VLOOKUP(C126,away!$B$2:$E$405,4,FALSE)</f>
        <v>1.05</v>
      </c>
      <c r="H126">
        <f>VLOOKUP(A126,away!$A$2:$E$405,3,FALSE)</f>
        <v>1.2651162790697701</v>
      </c>
      <c r="I126">
        <f>VLOOKUP(C126,away!$B$2:$E$405,3,FALSE)</f>
        <v>0.94</v>
      </c>
      <c r="J126">
        <f>VLOOKUP(B126,home!$B$2:$E$405,4,FALSE)</f>
        <v>0.86</v>
      </c>
      <c r="K126" s="3">
        <f t="shared" si="280"/>
        <v>1.2192697674418571</v>
      </c>
      <c r="L126" s="3">
        <f t="shared" si="281"/>
        <v>1.0227200000000021</v>
      </c>
      <c r="M126" s="5">
        <f t="shared" si="282"/>
        <v>0.10624688731751881</v>
      </c>
      <c r="N126" s="5">
        <f t="shared" si="283"/>
        <v>0.12954361759105237</v>
      </c>
      <c r="O126" s="5">
        <f t="shared" si="284"/>
        <v>0.10866081659737306</v>
      </c>
      <c r="P126" s="5">
        <f t="shared" si="285"/>
        <v>0.13248684858272136</v>
      </c>
      <c r="Q126" s="5">
        <f t="shared" si="286"/>
        <v>7.8974308246909652E-2</v>
      </c>
      <c r="R126" s="5">
        <f t="shared" si="287"/>
        <v>5.5564795175232801E-2</v>
      </c>
      <c r="S126" s="5">
        <f t="shared" si="288"/>
        <v>4.130183361260386E-2</v>
      </c>
      <c r="T126" s="5">
        <f t="shared" si="289"/>
        <v>8.0768604530279606E-2</v>
      </c>
      <c r="U126" s="5">
        <f t="shared" si="290"/>
        <v>6.7748474891260527E-2</v>
      </c>
      <c r="V126" s="5">
        <f t="shared" si="291"/>
        <v>5.7224680638500594E-3</v>
      </c>
      <c r="W126" s="5">
        <f t="shared" si="292"/>
        <v>3.2096995483363686E-2</v>
      </c>
      <c r="X126" s="5">
        <f t="shared" si="293"/>
        <v>3.2826239220745769E-2</v>
      </c>
      <c r="Y126" s="5">
        <f t="shared" si="294"/>
        <v>1.6786025687920592E-2</v>
      </c>
      <c r="Z126" s="5">
        <f t="shared" si="295"/>
        <v>1.8942409107204732E-2</v>
      </c>
      <c r="AA126" s="5">
        <f t="shared" si="296"/>
        <v>2.3095906746930031E-2</v>
      </c>
      <c r="AB126" s="5">
        <f t="shared" si="297"/>
        <v>1.40800704240941E-2</v>
      </c>
      <c r="AC126" s="5">
        <f t="shared" si="298"/>
        <v>4.4598468896141907E-4</v>
      </c>
      <c r="AD126" s="5">
        <f t="shared" si="299"/>
        <v>9.7837240546457902E-3</v>
      </c>
      <c r="AE126" s="5">
        <f t="shared" si="300"/>
        <v>1.0006010265167363E-2</v>
      </c>
      <c r="AF126" s="5">
        <f t="shared" si="301"/>
        <v>5.1166734091959926E-3</v>
      </c>
      <c r="AG126" s="5">
        <f t="shared" si="302"/>
        <v>1.7443080763509785E-3</v>
      </c>
      <c r="AH126" s="5">
        <f t="shared" si="303"/>
        <v>4.843195160530115E-3</v>
      </c>
      <c r="AI126" s="5">
        <f t="shared" si="304"/>
        <v>5.9051614370550821E-3</v>
      </c>
      <c r="AJ126" s="5">
        <f t="shared" si="305"/>
        <v>3.5999924060323863E-3</v>
      </c>
      <c r="AK126" s="5">
        <f t="shared" si="306"/>
        <v>1.4631206345651863E-3</v>
      </c>
      <c r="AL126" s="5">
        <f t="shared" si="307"/>
        <v>2.2245209228600507E-5</v>
      </c>
      <c r="AM126" s="5">
        <f t="shared" si="308"/>
        <v>2.3857997905646577E-3</v>
      </c>
      <c r="AN126" s="5">
        <f t="shared" si="309"/>
        <v>2.4400051618062918E-3</v>
      </c>
      <c r="AO126" s="5">
        <f t="shared" si="310"/>
        <v>1.2477210395412679E-3</v>
      </c>
      <c r="AP126" s="5">
        <f t="shared" si="311"/>
        <v>4.2535642051988259E-4</v>
      </c>
      <c r="AQ126" s="5">
        <f t="shared" si="312"/>
        <v>1.0875512959852381E-4</v>
      </c>
      <c r="AR126" s="5">
        <f t="shared" si="313"/>
        <v>9.906465109154744E-4</v>
      </c>
      <c r="AS126" s="5">
        <f t="shared" si="314"/>
        <v>1.2078653409809976E-3</v>
      </c>
      <c r="AT126" s="5">
        <f t="shared" si="315"/>
        <v>7.3635684669949022E-4</v>
      </c>
      <c r="AU126" s="5">
        <f t="shared" si="316"/>
        <v>2.9927254707650216E-4</v>
      </c>
      <c r="AV126" s="5">
        <f t="shared" si="317"/>
        <v>9.1223492218924735E-5</v>
      </c>
      <c r="AW126" s="5">
        <f t="shared" si="318"/>
        <v>7.7053176729593193E-7</v>
      </c>
      <c r="AX126" s="5">
        <f t="shared" si="319"/>
        <v>4.8482225930076585E-4</v>
      </c>
      <c r="AY126" s="5">
        <f t="shared" si="320"/>
        <v>4.9583742103208024E-4</v>
      </c>
      <c r="AZ126" s="5">
        <f t="shared" si="321"/>
        <v>2.5355142361896502E-4</v>
      </c>
      <c r="BA126" s="5">
        <f t="shared" si="322"/>
        <v>8.6437370654529475E-5</v>
      </c>
      <c r="BB126" s="5">
        <f t="shared" si="323"/>
        <v>2.2100306928950139E-5</v>
      </c>
      <c r="BC126" s="5">
        <f t="shared" si="324"/>
        <v>4.5204851804751882E-6</v>
      </c>
      <c r="BD126" s="5">
        <f t="shared" si="325"/>
        <v>1.6885899994057926E-4</v>
      </c>
      <c r="BE126" s="5">
        <f t="shared" si="326"/>
        <v>2.0588467358801464E-4</v>
      </c>
      <c r="BF126" s="5">
        <f t="shared" si="327"/>
        <v>1.2551447904275064E-4</v>
      </c>
      <c r="BG126" s="5">
        <f t="shared" si="328"/>
        <v>5.1012003224346793E-5</v>
      </c>
      <c r="BH126" s="5">
        <f t="shared" si="329"/>
        <v>1.5549348327023139E-5</v>
      </c>
      <c r="BI126" s="5">
        <f t="shared" si="330"/>
        <v>3.7917700637123909E-6</v>
      </c>
      <c r="BJ126" s="8">
        <f t="shared" si="331"/>
        <v>0.40560141337437816</v>
      </c>
      <c r="BK126" s="8">
        <f t="shared" si="332"/>
        <v>0.28672210489591621</v>
      </c>
      <c r="BL126" s="8">
        <f t="shared" si="333"/>
        <v>0.28885750948515099</v>
      </c>
      <c r="BM126" s="8">
        <f t="shared" si="334"/>
        <v>0.38815109646257723</v>
      </c>
      <c r="BN126" s="8">
        <f t="shared" si="335"/>
        <v>0.61147727351080816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1.3127272727272701</v>
      </c>
      <c r="F127">
        <f>VLOOKUP(B127,home!$B$2:$E$405,3,FALSE)</f>
        <v>0.61</v>
      </c>
      <c r="G127">
        <f>VLOOKUP(C127,away!$B$2:$E$405,4,FALSE)</f>
        <v>0.76</v>
      </c>
      <c r="H127">
        <f>VLOOKUP(A127,away!$A$2:$E$405,3,FALSE)</f>
        <v>1.2909090909090899</v>
      </c>
      <c r="I127">
        <f>VLOOKUP(C127,away!$B$2:$E$405,3,FALSE)</f>
        <v>1.03</v>
      </c>
      <c r="J127">
        <f>VLOOKUP(B127,home!$B$2:$E$405,4,FALSE)</f>
        <v>0.83</v>
      </c>
      <c r="K127" s="3">
        <f t="shared" si="280"/>
        <v>0.60858036363636236</v>
      </c>
      <c r="L127" s="3">
        <f t="shared" si="281"/>
        <v>1.1035981818181808</v>
      </c>
      <c r="M127" s="5">
        <f t="shared" si="282"/>
        <v>0.18047219715520493</v>
      </c>
      <c r="N127" s="5">
        <f t="shared" si="283"/>
        <v>0.10983183537096788</v>
      </c>
      <c r="O127" s="5">
        <f t="shared" si="284"/>
        <v>0.19916878864921642</v>
      </c>
      <c r="P127" s="5">
        <f t="shared" si="285"/>
        <v>0.12121021382115391</v>
      </c>
      <c r="Q127" s="5">
        <f t="shared" si="286"/>
        <v>3.3420749154456364E-2</v>
      </c>
      <c r="R127" s="5">
        <f t="shared" si="287"/>
        <v>0.1099011565141024</v>
      </c>
      <c r="S127" s="5">
        <f t="shared" si="288"/>
        <v>2.0352048911355169E-2</v>
      </c>
      <c r="T127" s="5">
        <f t="shared" si="289"/>
        <v>3.6883078001859547E-2</v>
      </c>
      <c r="U127" s="5">
        <f t="shared" si="290"/>
        <v>6.6883685795409195E-2</v>
      </c>
      <c r="V127" s="5">
        <f t="shared" si="291"/>
        <v>1.51877884739741E-3</v>
      </c>
      <c r="W127" s="5">
        <f t="shared" si="292"/>
        <v>6.7797372244729004E-3</v>
      </c>
      <c r="X127" s="5">
        <f t="shared" si="293"/>
        <v>7.4821056741333327E-3</v>
      </c>
      <c r="Y127" s="5">
        <f t="shared" si="294"/>
        <v>4.1286191090725202E-3</v>
      </c>
      <c r="Z127" s="5">
        <f t="shared" si="295"/>
        <v>4.0428905502892902E-2</v>
      </c>
      <c r="AA127" s="5">
        <f t="shared" si="296"/>
        <v>2.4604238012370688E-2</v>
      </c>
      <c r="AB127" s="5">
        <f t="shared" si="297"/>
        <v>7.4868280582820823E-3</v>
      </c>
      <c r="AC127" s="5">
        <f t="shared" si="298"/>
        <v>6.3753417334474647E-5</v>
      </c>
      <c r="AD127" s="5">
        <f t="shared" si="299"/>
        <v>1.0315037363571749E-3</v>
      </c>
      <c r="AE127" s="5">
        <f t="shared" si="300"/>
        <v>1.1383656479824382E-3</v>
      </c>
      <c r="AF127" s="5">
        <f t="shared" si="301"/>
        <v>6.2814912967884713E-4</v>
      </c>
      <c r="AG127" s="5">
        <f t="shared" si="302"/>
        <v>2.3107474580808275E-4</v>
      </c>
      <c r="AH127" s="5">
        <f t="shared" si="303"/>
        <v>1.115431665147292E-2</v>
      </c>
      <c r="AI127" s="5">
        <f t="shared" si="304"/>
        <v>6.7882980838685205E-3</v>
      </c>
      <c r="AJ127" s="5">
        <f t="shared" si="305"/>
        <v>2.0656124581763633E-3</v>
      </c>
      <c r="AK127" s="5">
        <f t="shared" si="306"/>
        <v>4.1903039364292379E-4</v>
      </c>
      <c r="AL127" s="5">
        <f t="shared" si="307"/>
        <v>1.712743673264037E-6</v>
      </c>
      <c r="AM127" s="5">
        <f t="shared" si="308"/>
        <v>1.2555058379290322E-4</v>
      </c>
      <c r="AN127" s="5">
        <f t="shared" si="309"/>
        <v>1.3855739600005917E-4</v>
      </c>
      <c r="AO127" s="5">
        <f t="shared" si="310"/>
        <v>7.6455845151563492E-5</v>
      </c>
      <c r="AP127" s="5">
        <f t="shared" si="311"/>
        <v>2.8125510566212609E-5</v>
      </c>
      <c r="AQ127" s="5">
        <f t="shared" si="312"/>
        <v>7.7598155808950724E-6</v>
      </c>
      <c r="AR127" s="5">
        <f t="shared" si="313"/>
        <v>2.4619767151979523E-3</v>
      </c>
      <c r="AS127" s="5">
        <f t="shared" si="314"/>
        <v>1.4983106845994265E-3</v>
      </c>
      <c r="AT127" s="5">
        <f t="shared" si="315"/>
        <v>4.5592123063688305E-4</v>
      </c>
      <c r="AU127" s="5">
        <f t="shared" si="316"/>
        <v>9.2488236110177362E-5</v>
      </c>
      <c r="AV127" s="5">
        <f t="shared" si="317"/>
        <v>1.4071631091004368E-5</v>
      </c>
      <c r="AW127" s="5">
        <f t="shared" si="318"/>
        <v>3.1953525579871854E-8</v>
      </c>
      <c r="AX127" s="5">
        <f t="shared" si="319"/>
        <v>1.2734603323240434E-5</v>
      </c>
      <c r="AY127" s="5">
        <f t="shared" si="320"/>
        <v>1.4053885073703906E-5</v>
      </c>
      <c r="AZ127" s="5">
        <f t="shared" si="321"/>
        <v>7.7549210074106506E-6</v>
      </c>
      <c r="BA127" s="5">
        <f t="shared" si="322"/>
        <v>2.8527722413073358E-6</v>
      </c>
      <c r="BB127" s="5">
        <f t="shared" si="323"/>
        <v>7.8707856466203863E-7</v>
      </c>
      <c r="BC127" s="5">
        <f t="shared" si="324"/>
        <v>1.737236945818177E-7</v>
      </c>
      <c r="BD127" s="5">
        <f t="shared" si="325"/>
        <v>4.5283883776185994E-4</v>
      </c>
      <c r="BE127" s="5">
        <f t="shared" si="326"/>
        <v>2.755888245537804E-4</v>
      </c>
      <c r="BF127" s="5">
        <f t="shared" si="327"/>
        <v>8.3858973530528676E-5</v>
      </c>
      <c r="BG127" s="5">
        <f t="shared" si="328"/>
        <v>1.7011641535127075E-5</v>
      </c>
      <c r="BH127" s="5">
        <f t="shared" si="329"/>
        <v>2.5882377478747698E-6</v>
      </c>
      <c r="BI127" s="5">
        <f t="shared" si="330"/>
        <v>3.1503013395579753E-7</v>
      </c>
      <c r="BJ127" s="8">
        <f t="shared" si="331"/>
        <v>0.20197002392978561</v>
      </c>
      <c r="BK127" s="8">
        <f t="shared" si="332"/>
        <v>0.32363275878119291</v>
      </c>
      <c r="BL127" s="8">
        <f t="shared" si="333"/>
        <v>0.43382692465944017</v>
      </c>
      <c r="BM127" s="8">
        <f t="shared" si="334"/>
        <v>0.24583965027666144</v>
      </c>
      <c r="BN127" s="8">
        <f t="shared" si="335"/>
        <v>0.75400494066510193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1.3127272727272701</v>
      </c>
      <c r="F128">
        <f>VLOOKUP(B128,home!$B$2:$E$405,3,FALSE)</f>
        <v>0.51</v>
      </c>
      <c r="G128">
        <f>VLOOKUP(C128,away!$B$2:$E$405,4,FALSE)</f>
        <v>1.52</v>
      </c>
      <c r="H128">
        <f>VLOOKUP(A128,away!$A$2:$E$405,3,FALSE)</f>
        <v>1.2909090909090899</v>
      </c>
      <c r="I128">
        <f>VLOOKUP(C128,away!$B$2:$E$405,3,FALSE)</f>
        <v>0.87</v>
      </c>
      <c r="J128">
        <f>VLOOKUP(B128,home!$B$2:$E$405,4,FALSE)</f>
        <v>1.1399999999999999</v>
      </c>
      <c r="K128" s="3">
        <f t="shared" si="280"/>
        <v>1.0176261818181798</v>
      </c>
      <c r="L128" s="3">
        <f t="shared" si="281"/>
        <v>1.2803236363636352</v>
      </c>
      <c r="M128" s="5">
        <f t="shared" si="282"/>
        <v>0.10046460343165194</v>
      </c>
      <c r="N128" s="5">
        <f t="shared" si="283"/>
        <v>0.10223541079802956</v>
      </c>
      <c r="O128" s="5">
        <f t="shared" si="284"/>
        <v>0.12862720639144315</v>
      </c>
      <c r="P128" s="5">
        <f t="shared" si="285"/>
        <v>0.13089441291806325</v>
      </c>
      <c r="Q128" s="5">
        <f t="shared" si="286"/>
        <v>5.2018715368505962E-2</v>
      </c>
      <c r="R128" s="5">
        <f t="shared" si="287"/>
        <v>8.2342226311194172E-2</v>
      </c>
      <c r="S128" s="5">
        <f t="shared" si="288"/>
        <v>4.2635283343403149E-2</v>
      </c>
      <c r="T128" s="5">
        <f t="shared" si="289"/>
        <v>6.660079081957046E-2</v>
      </c>
      <c r="U128" s="5">
        <f t="shared" si="290"/>
        <v>8.3793605363468984E-2</v>
      </c>
      <c r="V128" s="5">
        <f t="shared" si="291"/>
        <v>6.1721245230268928E-3</v>
      </c>
      <c r="W128" s="5">
        <f t="shared" si="292"/>
        <v>1.764520223451313E-2</v>
      </c>
      <c r="X128" s="5">
        <f t="shared" si="293"/>
        <v>2.2591569489263594E-2</v>
      </c>
      <c r="Y128" s="5">
        <f t="shared" si="294"/>
        <v>1.4462260199827862E-2</v>
      </c>
      <c r="Z128" s="5">
        <f t="shared" si="295"/>
        <v>3.514156620567517E-2</v>
      </c>
      <c r="AA128" s="5">
        <f t="shared" si="296"/>
        <v>3.5760977840991998E-2</v>
      </c>
      <c r="AB128" s="5">
        <f t="shared" si="297"/>
        <v>1.8195653669206613E-2</v>
      </c>
      <c r="AC128" s="5">
        <f t="shared" si="298"/>
        <v>5.026002867569762E-4</v>
      </c>
      <c r="AD128" s="5">
        <f t="shared" si="299"/>
        <v>4.4890549443293024E-3</v>
      </c>
      <c r="AE128" s="5">
        <f t="shared" si="300"/>
        <v>5.7474431501598477E-3</v>
      </c>
      <c r="AF128" s="5">
        <f t="shared" si="301"/>
        <v>3.6792936569029627E-3</v>
      </c>
      <c r="AG128" s="5">
        <f t="shared" si="302"/>
        <v>1.5702288780185525E-3</v>
      </c>
      <c r="AH128" s="5">
        <f t="shared" si="303"/>
        <v>1.1248144457990871E-2</v>
      </c>
      <c r="AI128" s="5">
        <f t="shared" si="304"/>
        <v>1.1446406297324569E-2</v>
      </c>
      <c r="AJ128" s="5">
        <f t="shared" si="305"/>
        <v>5.8240813679429852E-3</v>
      </c>
      <c r="AK128" s="5">
        <f t="shared" si="306"/>
        <v>1.9755792283527407E-3</v>
      </c>
      <c r="AL128" s="5">
        <f t="shared" si="307"/>
        <v>2.6193332664578221E-5</v>
      </c>
      <c r="AM128" s="5">
        <f t="shared" si="308"/>
        <v>9.136359685939701E-4</v>
      </c>
      <c r="AN128" s="5">
        <f t="shared" si="309"/>
        <v>1.1697497256228438E-3</v>
      </c>
      <c r="AO128" s="5">
        <f t="shared" si="310"/>
        <v>7.4882911117240213E-4</v>
      </c>
      <c r="AP128" s="5">
        <f t="shared" si="311"/>
        <v>3.1958120354373286E-4</v>
      </c>
      <c r="AQ128" s="5">
        <f t="shared" si="312"/>
        <v>1.0229184215864482E-4</v>
      </c>
      <c r="AR128" s="5">
        <f t="shared" si="313"/>
        <v>2.8802530429596677E-3</v>
      </c>
      <c r="AS128" s="5">
        <f t="shared" si="314"/>
        <v>2.9310209067772404E-3</v>
      </c>
      <c r="AT128" s="5">
        <f t="shared" si="315"/>
        <v>1.491341807096491E-3</v>
      </c>
      <c r="AU128" s="5">
        <f t="shared" si="316"/>
        <v>5.0587615631380884E-4</v>
      </c>
      <c r="AV128" s="5">
        <f t="shared" si="317"/>
        <v>1.2869820535561948E-4</v>
      </c>
      <c r="AW128" s="5">
        <f t="shared" si="318"/>
        <v>9.4797370980682884E-7</v>
      </c>
      <c r="AX128" s="5">
        <f t="shared" si="319"/>
        <v>1.5495664704867263E-4</v>
      </c>
      <c r="AY128" s="5">
        <f t="shared" si="320"/>
        <v>1.9839465782807292E-4</v>
      </c>
      <c r="AZ128" s="5">
        <f t="shared" si="321"/>
        <v>1.2700468487277877E-4</v>
      </c>
      <c r="BA128" s="5">
        <f t="shared" si="322"/>
        <v>5.4202366657177886E-5</v>
      </c>
      <c r="BB128" s="5">
        <f t="shared" si="323"/>
        <v>1.7349142794508266E-5</v>
      </c>
      <c r="BC128" s="5">
        <f t="shared" si="324"/>
        <v>4.4425035180913556E-6</v>
      </c>
      <c r="BD128" s="5">
        <f t="shared" si="325"/>
        <v>6.1460934160159186E-4</v>
      </c>
      <c r="BE128" s="5">
        <f t="shared" si="326"/>
        <v>6.2544255760381331E-4</v>
      </c>
      <c r="BF128" s="5">
        <f t="shared" si="327"/>
        <v>3.1823336092048275E-4</v>
      </c>
      <c r="BG128" s="5">
        <f t="shared" si="328"/>
        <v>1.079475333335592E-4</v>
      </c>
      <c r="BH128" s="5">
        <f t="shared" si="329"/>
        <v>2.7462559045730128E-5</v>
      </c>
      <c r="BI128" s="5">
        <f t="shared" si="330"/>
        <v>5.5893238209325346E-6</v>
      </c>
      <c r="BJ128" s="8">
        <f t="shared" si="331"/>
        <v>0.29485040739293211</v>
      </c>
      <c r="BK128" s="8">
        <f t="shared" si="332"/>
        <v>0.28089361249339484</v>
      </c>
      <c r="BL128" s="8">
        <f t="shared" si="333"/>
        <v>0.38885035572274501</v>
      </c>
      <c r="BM128" s="8">
        <f t="shared" si="334"/>
        <v>0.40295591991174085</v>
      </c>
      <c r="BN128" s="8">
        <f t="shared" si="335"/>
        <v>0.59658257521888802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1.3127272727272701</v>
      </c>
      <c r="F129">
        <f>VLOOKUP(B129,home!$B$2:$E$405,3,FALSE)</f>
        <v>1.27</v>
      </c>
      <c r="G129">
        <f>VLOOKUP(C129,away!$B$2:$E$405,4,FALSE)</f>
        <v>1.17</v>
      </c>
      <c r="H129">
        <f>VLOOKUP(A129,away!$A$2:$E$405,3,FALSE)</f>
        <v>1.2909090909090899</v>
      </c>
      <c r="I129">
        <f>VLOOKUP(C129,away!$B$2:$E$405,3,FALSE)</f>
        <v>0.66</v>
      </c>
      <c r="J129">
        <f>VLOOKUP(B129,home!$B$2:$E$405,4,FALSE)</f>
        <v>1.03</v>
      </c>
      <c r="K129" s="3">
        <f t="shared" si="280"/>
        <v>1.9505814545454505</v>
      </c>
      <c r="L129" s="3">
        <f t="shared" si="281"/>
        <v>0.87755999999999945</v>
      </c>
      <c r="M129" s="5">
        <f t="shared" si="282"/>
        <v>5.9122633724406189E-2</v>
      </c>
      <c r="N129" s="5">
        <f t="shared" si="283"/>
        <v>0.11532351288671011</v>
      </c>
      <c r="O129" s="5">
        <f t="shared" si="284"/>
        <v>5.1883658451189862E-2</v>
      </c>
      <c r="P129" s="5">
        <f t="shared" si="285"/>
        <v>0.10120330196886126</v>
      </c>
      <c r="Q129" s="5">
        <f t="shared" si="286"/>
        <v>0.11247395275492506</v>
      </c>
      <c r="R129" s="5">
        <f t="shared" si="287"/>
        <v>2.276551165521307E-2</v>
      </c>
      <c r="S129" s="5">
        <f t="shared" si="288"/>
        <v>4.3308745247814105E-2</v>
      </c>
      <c r="T129" s="5">
        <f t="shared" si="289"/>
        <v>9.8702641979611969E-2</v>
      </c>
      <c r="U129" s="5">
        <f t="shared" si="290"/>
        <v>4.4405984837896907E-2</v>
      </c>
      <c r="V129" s="5">
        <f t="shared" si="291"/>
        <v>8.2370936233205749E-3</v>
      </c>
      <c r="W129" s="5">
        <f t="shared" si="292"/>
        <v>7.3129868787725982E-2</v>
      </c>
      <c r="X129" s="5">
        <f t="shared" si="293"/>
        <v>6.417584765335678E-2</v>
      </c>
      <c r="Y129" s="5">
        <f t="shared" si="294"/>
        <v>2.8159078433339865E-2</v>
      </c>
      <c r="Z129" s="5">
        <f t="shared" si="295"/>
        <v>6.6593674693829251E-3</v>
      </c>
      <c r="AA129" s="5">
        <f t="shared" si="296"/>
        <v>1.2989638684781599E-2</v>
      </c>
      <c r="AB129" s="5">
        <f t="shared" si="297"/>
        <v>1.2668674159890578E-2</v>
      </c>
      <c r="AC129" s="5">
        <f t="shared" si="298"/>
        <v>8.812414772408992E-4</v>
      </c>
      <c r="AD129" s="5">
        <f t="shared" si="299"/>
        <v>3.5661441457670105E-2</v>
      </c>
      <c r="AE129" s="5">
        <f t="shared" si="300"/>
        <v>3.1295054565592957E-2</v>
      </c>
      <c r="AF129" s="5">
        <f t="shared" si="301"/>
        <v>1.3731644042290866E-2</v>
      </c>
      <c r="AG129" s="5">
        <f t="shared" si="302"/>
        <v>4.0167805152509228E-3</v>
      </c>
      <c r="AH129" s="5">
        <f t="shared" si="303"/>
        <v>1.4609986291079186E-3</v>
      </c>
      <c r="AI129" s="5">
        <f t="shared" si="304"/>
        <v>2.8497968310542323E-3</v>
      </c>
      <c r="AJ129" s="5">
        <f t="shared" si="305"/>
        <v>2.7793804239383915E-3</v>
      </c>
      <c r="AK129" s="5">
        <f t="shared" si="306"/>
        <v>1.8071359700202992E-3</v>
      </c>
      <c r="AL129" s="5">
        <f t="shared" si="307"/>
        <v>6.0338683655007914E-5</v>
      </c>
      <c r="AM129" s="5">
        <f t="shared" si="308"/>
        <v>1.3912109269937925E-2</v>
      </c>
      <c r="AN129" s="5">
        <f t="shared" si="309"/>
        <v>1.2208710610926718E-2</v>
      </c>
      <c r="AO129" s="5">
        <f t="shared" si="310"/>
        <v>5.356938041862421E-3</v>
      </c>
      <c r="AP129" s="5">
        <f t="shared" si="311"/>
        <v>1.5670115160055949E-3</v>
      </c>
      <c r="AQ129" s="5">
        <f t="shared" si="312"/>
        <v>3.4378665649646717E-4</v>
      </c>
      <c r="AR129" s="5">
        <f t="shared" si="313"/>
        <v>2.5642279139198891E-4</v>
      </c>
      <c r="AS129" s="5">
        <f t="shared" si="314"/>
        <v>5.0017354141199024E-4</v>
      </c>
      <c r="AT129" s="5">
        <f t="shared" si="315"/>
        <v>4.8781461696627477E-4</v>
      </c>
      <c r="AU129" s="5">
        <f t="shared" si="316"/>
        <v>3.1717404837020263E-4</v>
      </c>
      <c r="AV129" s="5">
        <f t="shared" si="317"/>
        <v>1.5466845415350463E-4</v>
      </c>
      <c r="AW129" s="5">
        <f t="shared" si="318"/>
        <v>2.8690243940934059E-6</v>
      </c>
      <c r="AX129" s="5">
        <f t="shared" si="319"/>
        <v>4.5227837225917875E-3</v>
      </c>
      <c r="AY129" s="5">
        <f t="shared" si="320"/>
        <v>3.9690140835976469E-3</v>
      </c>
      <c r="AZ129" s="5">
        <f t="shared" si="321"/>
        <v>1.7415239996009741E-3</v>
      </c>
      <c r="BA129" s="5">
        <f t="shared" si="322"/>
        <v>5.0943060036327673E-4</v>
      </c>
      <c r="BB129" s="5">
        <f t="shared" si="323"/>
        <v>1.117639794136992E-4</v>
      </c>
      <c r="BC129" s="5">
        <f t="shared" si="324"/>
        <v>1.9615919554857164E-5</v>
      </c>
      <c r="BD129" s="5">
        <f t="shared" si="325"/>
        <v>3.7504397468992261E-5</v>
      </c>
      <c r="BE129" s="5">
        <f t="shared" si="326"/>
        <v>7.3155382166917619E-5</v>
      </c>
      <c r="BF129" s="5">
        <f t="shared" si="327"/>
        <v>7.1347765877487277E-5</v>
      </c>
      <c r="BG129" s="5">
        <f t="shared" si="328"/>
        <v>4.6389876314625789E-5</v>
      </c>
      <c r="BH129" s="5">
        <f t="shared" si="329"/>
        <v>2.2621808104491566E-5</v>
      </c>
      <c r="BI129" s="5">
        <f t="shared" si="330"/>
        <v>8.8251358713814484E-6</v>
      </c>
      <c r="BJ129" s="8">
        <f t="shared" si="331"/>
        <v>0.62093251147682593</v>
      </c>
      <c r="BK129" s="8">
        <f t="shared" si="332"/>
        <v>0.21678236880889568</v>
      </c>
      <c r="BL129" s="8">
        <f t="shared" si="333"/>
        <v>0.15558687746119074</v>
      </c>
      <c r="BM129" s="8">
        <f t="shared" si="334"/>
        <v>0.53322240871578608</v>
      </c>
      <c r="BN129" s="8">
        <f t="shared" si="335"/>
        <v>0.46277257144130557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1.3127272727272701</v>
      </c>
      <c r="F130">
        <f>VLOOKUP(B130,home!$B$2:$E$405,3,FALSE)</f>
        <v>0.71</v>
      </c>
      <c r="G130">
        <f>VLOOKUP(C130,away!$B$2:$E$405,4,FALSE)</f>
        <v>0.66</v>
      </c>
      <c r="H130">
        <f>VLOOKUP(A130,away!$A$2:$E$405,3,FALSE)</f>
        <v>1.2909090909090899</v>
      </c>
      <c r="I130">
        <f>VLOOKUP(C130,away!$B$2:$E$405,3,FALSE)</f>
        <v>1.42</v>
      </c>
      <c r="J130">
        <f>VLOOKUP(B130,home!$B$2:$E$405,4,FALSE)</f>
        <v>1.05</v>
      </c>
      <c r="K130" s="3">
        <f t="shared" si="280"/>
        <v>0.61514399999999869</v>
      </c>
      <c r="L130" s="3">
        <f t="shared" si="281"/>
        <v>1.924745454545453</v>
      </c>
      <c r="M130" s="5">
        <f t="shared" si="282"/>
        <v>7.8875118594591606E-2</v>
      </c>
      <c r="N130" s="5">
        <f t="shared" si="283"/>
        <v>4.8519555952751349E-2</v>
      </c>
      <c r="O130" s="5">
        <f t="shared" si="284"/>
        <v>0.15181452599167372</v>
      </c>
      <c r="P130" s="5">
        <f t="shared" si="285"/>
        <v>9.3387794776621944E-2</v>
      </c>
      <c r="Q130" s="5">
        <f t="shared" si="286"/>
        <v>1.4923256863499604E-2</v>
      </c>
      <c r="R130" s="5">
        <f t="shared" si="287"/>
        <v>0.1461021594182233</v>
      </c>
      <c r="S130" s="5">
        <f t="shared" si="288"/>
        <v>2.7642684945003895E-2</v>
      </c>
      <c r="T130" s="5">
        <f t="shared" si="289"/>
        <v>2.8723470815035096E-2</v>
      </c>
      <c r="U130" s="5">
        <f t="shared" si="290"/>
        <v>8.9873866753163362E-2</v>
      </c>
      <c r="V130" s="5">
        <f t="shared" si="291"/>
        <v>3.6365353157359467E-3</v>
      </c>
      <c r="W130" s="5">
        <f t="shared" si="292"/>
        <v>3.0599839733468606E-3</v>
      </c>
      <c r="X130" s="5">
        <f t="shared" si="293"/>
        <v>5.8896902436813047E-3</v>
      </c>
      <c r="Y130" s="5">
        <f t="shared" si="294"/>
        <v>5.6680772626031472E-3</v>
      </c>
      <c r="Z130" s="5">
        <f t="shared" si="295"/>
        <v>9.3736489079833452E-2</v>
      </c>
      <c r="AA130" s="5">
        <f t="shared" si="296"/>
        <v>5.7661438838524946E-2</v>
      </c>
      <c r="AB130" s="5">
        <f t="shared" si="297"/>
        <v>1.7735044066442756E-2</v>
      </c>
      <c r="AC130" s="5">
        <f t="shared" si="298"/>
        <v>2.691026173835551E-4</v>
      </c>
      <c r="AD130" s="5">
        <f t="shared" si="299"/>
        <v>4.7058269532511919E-4</v>
      </c>
      <c r="AE130" s="5">
        <f t="shared" si="300"/>
        <v>9.0575190381477096E-4</v>
      </c>
      <c r="AF130" s="5">
        <f t="shared" si="301"/>
        <v>8.7167092990668557E-4</v>
      </c>
      <c r="AG130" s="5">
        <f t="shared" si="302"/>
        <v>5.5924822006576697E-4</v>
      </c>
      <c r="AH130" s="5">
        <f t="shared" si="303"/>
        <v>4.510472032036475E-2</v>
      </c>
      <c r="AI130" s="5">
        <f t="shared" si="304"/>
        <v>2.7745898076750392E-2</v>
      </c>
      <c r="AJ130" s="5">
        <f t="shared" si="305"/>
        <v>8.5338613632622521E-3</v>
      </c>
      <c r="AK130" s="5">
        <f t="shared" si="306"/>
        <v>1.7498512048141949E-3</v>
      </c>
      <c r="AL130" s="5">
        <f t="shared" si="307"/>
        <v>1.2744652789804102E-5</v>
      </c>
      <c r="AM130" s="5">
        <f t="shared" si="308"/>
        <v>5.7895224306614922E-5</v>
      </c>
      <c r="AN130" s="5">
        <f t="shared" si="309"/>
        <v>1.114335698240465E-4</v>
      </c>
      <c r="AO130" s="5">
        <f t="shared" si="310"/>
        <v>1.0724062850130345E-4</v>
      </c>
      <c r="AP130" s="5">
        <f t="shared" si="311"/>
        <v>6.880363741682711E-5</v>
      </c>
      <c r="AQ130" s="5">
        <f t="shared" si="312"/>
        <v>3.310737209355787E-5</v>
      </c>
      <c r="AR130" s="5">
        <f t="shared" si="313"/>
        <v>1.7363021083033201E-2</v>
      </c>
      <c r="AS130" s="5">
        <f t="shared" si="314"/>
        <v>1.0680758241101353E-2</v>
      </c>
      <c r="AT130" s="5">
        <f t="shared" si="315"/>
        <v>3.2851021737320177E-3</v>
      </c>
      <c r="AU130" s="5">
        <f t="shared" si="316"/>
        <v>6.736036305194015E-4</v>
      </c>
      <c r="AV130" s="5">
        <f t="shared" si="317"/>
        <v>1.0359080792305642E-4</v>
      </c>
      <c r="AW130" s="5">
        <f t="shared" si="318"/>
        <v>4.1915591818525396E-7</v>
      </c>
      <c r="AX130" s="5">
        <f t="shared" si="319"/>
        <v>5.9356499768113733E-6</v>
      </c>
      <c r="AY130" s="5">
        <f t="shared" si="320"/>
        <v>1.1424615312640515E-5</v>
      </c>
      <c r="AZ130" s="5">
        <f t="shared" si="321"/>
        <v>1.0994738196467607E-5</v>
      </c>
      <c r="BA130" s="5">
        <f t="shared" si="322"/>
        <v>7.0540241225227648E-6</v>
      </c>
      <c r="BB130" s="5">
        <f t="shared" si="323"/>
        <v>3.3943002165199183E-6</v>
      </c>
      <c r="BC130" s="5">
        <f t="shared" si="324"/>
        <v>1.3066327826218723E-6</v>
      </c>
      <c r="BD130" s="5">
        <f t="shared" si="325"/>
        <v>5.5698993177908324E-3</v>
      </c>
      <c r="BE130" s="5">
        <f t="shared" si="326"/>
        <v>3.4262901459431163E-3</v>
      </c>
      <c r="BF130" s="5">
        <f t="shared" si="327"/>
        <v>1.0538309127680137E-3</v>
      </c>
      <c r="BG130" s="5">
        <f t="shared" si="328"/>
        <v>2.1608592100125527E-4</v>
      </c>
      <c r="BH130" s="5">
        <f t="shared" si="329"/>
        <v>3.3230989447098959E-5</v>
      </c>
      <c r="BI130" s="5">
        <f t="shared" si="330"/>
        <v>4.0883687544892416E-6</v>
      </c>
      <c r="BJ130" s="8">
        <f t="shared" si="331"/>
        <v>0.11000987925277962</v>
      </c>
      <c r="BK130" s="8">
        <f t="shared" si="332"/>
        <v>0.20383540551743939</v>
      </c>
      <c r="BL130" s="8">
        <f t="shared" si="333"/>
        <v>0.58873086762523363</v>
      </c>
      <c r="BM130" s="8">
        <f t="shared" si="334"/>
        <v>0.46267922441852999</v>
      </c>
      <c r="BN130" s="8">
        <f t="shared" si="335"/>
        <v>0.53362241159736157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1.2276029055690101</v>
      </c>
      <c r="F131">
        <f>VLOOKUP(B131,home!$B$2:$E$405,3,FALSE)</f>
        <v>1.58</v>
      </c>
      <c r="G131">
        <f>VLOOKUP(C131,away!$B$2:$E$405,4,FALSE)</f>
        <v>0.86</v>
      </c>
      <c r="H131">
        <f>VLOOKUP(A131,away!$A$2:$E$405,3,FALSE)</f>
        <v>1.0193704600484299</v>
      </c>
      <c r="I131">
        <f>VLOOKUP(C131,away!$B$2:$E$405,3,FALSE)</f>
        <v>0.59</v>
      </c>
      <c r="J131">
        <f>VLOOKUP(B131,home!$B$2:$E$405,4,FALSE)</f>
        <v>0.65</v>
      </c>
      <c r="K131" s="3">
        <f t="shared" si="280"/>
        <v>1.6680668280871709</v>
      </c>
      <c r="L131" s="3">
        <f t="shared" si="281"/>
        <v>0.3909285714285729</v>
      </c>
      <c r="M131" s="5">
        <f t="shared" si="282"/>
        <v>0.12758207455092338</v>
      </c>
      <c r="N131" s="5">
        <f t="shared" si="283"/>
        <v>0.21281542641693973</v>
      </c>
      <c r="O131" s="5">
        <f t="shared" si="284"/>
        <v>4.9875478144086174E-2</v>
      </c>
      <c r="P131" s="5">
        <f t="shared" si="285"/>
        <v>8.3195630627136835E-2</v>
      </c>
      <c r="Q131" s="5">
        <f t="shared" si="286"/>
        <v>0.17749517665566172</v>
      </c>
      <c r="R131" s="5">
        <f t="shared" si="287"/>
        <v>9.7488747100923073E-3</v>
      </c>
      <c r="S131" s="5">
        <f t="shared" si="288"/>
        <v>1.3562863317221575E-2</v>
      </c>
      <c r="T131" s="5">
        <f t="shared" si="289"/>
        <v>6.9387935845460033E-2</v>
      </c>
      <c r="U131" s="5">
        <f t="shared" si="290"/>
        <v>1.6261774515082913E-2</v>
      </c>
      <c r="V131" s="5">
        <f t="shared" si="291"/>
        <v>9.8269723475188377E-4</v>
      </c>
      <c r="W131" s="5">
        <f t="shared" si="292"/>
        <v>9.869127210826055E-2</v>
      </c>
      <c r="X131" s="5">
        <f t="shared" si="293"/>
        <v>3.8581238017750867E-2</v>
      </c>
      <c r="Y131" s="5">
        <f t="shared" si="294"/>
        <v>7.5412541311125443E-3</v>
      </c>
      <c r="Z131" s="5">
        <f t="shared" si="295"/>
        <v>1.270371221150843E-3</v>
      </c>
      <c r="AA131" s="5">
        <f t="shared" si="296"/>
        <v>2.1190640933583123E-3</v>
      </c>
      <c r="AB131" s="5">
        <f t="shared" si="297"/>
        <v>1.767370260360809E-3</v>
      </c>
      <c r="AC131" s="5">
        <f t="shared" si="298"/>
        <v>4.0050745984741662E-5</v>
      </c>
      <c r="AD131" s="5">
        <f t="shared" si="299"/>
        <v>4.1155909306378531E-2</v>
      </c>
      <c r="AE131" s="5">
        <f t="shared" si="300"/>
        <v>1.608902083098647E-2</v>
      </c>
      <c r="AF131" s="5">
        <f t="shared" si="301"/>
        <v>3.1448289645710456E-3</v>
      </c>
      <c r="AG131" s="5">
        <f t="shared" si="302"/>
        <v>4.0980116483565235E-4</v>
      </c>
      <c r="AH131" s="5">
        <f t="shared" si="303"/>
        <v>1.2415610166711765E-4</v>
      </c>
      <c r="AI131" s="5">
        <f t="shared" si="304"/>
        <v>2.0710067469553722E-4</v>
      </c>
      <c r="AJ131" s="5">
        <f t="shared" si="305"/>
        <v>1.7272888276704894E-4</v>
      </c>
      <c r="AK131" s="5">
        <f t="shared" si="306"/>
        <v>9.6041106532090682E-5</v>
      </c>
      <c r="AL131" s="5">
        <f t="shared" si="307"/>
        <v>1.0446756195229887E-6</v>
      </c>
      <c r="AM131" s="5">
        <f t="shared" si="308"/>
        <v>1.373016141874682E-2</v>
      </c>
      <c r="AN131" s="5">
        <f t="shared" si="309"/>
        <v>5.3675123889144029E-3</v>
      </c>
      <c r="AO131" s="5">
        <f t="shared" si="310"/>
        <v>1.0491569751617368E-3</v>
      </c>
      <c r="AP131" s="5">
        <f t="shared" si="311"/>
        <v>1.3671514583476685E-4</v>
      </c>
      <c r="AQ131" s="5">
        <f t="shared" si="312"/>
        <v>1.3361464163458599E-5</v>
      </c>
      <c r="AR131" s="5">
        <f t="shared" si="313"/>
        <v>9.7072334917733932E-6</v>
      </c>
      <c r="AS131" s="5">
        <f t="shared" si="314"/>
        <v>1.6192314180123998E-5</v>
      </c>
      <c r="AT131" s="5">
        <f t="shared" si="315"/>
        <v>1.3504931076915181E-5</v>
      </c>
      <c r="AU131" s="5">
        <f t="shared" si="316"/>
        <v>7.50904251500192E-6</v>
      </c>
      <c r="AV131" s="5">
        <f t="shared" si="317"/>
        <v>3.1313961824927429E-6</v>
      </c>
      <c r="AW131" s="5">
        <f t="shared" si="318"/>
        <v>1.8922992485193321E-8</v>
      </c>
      <c r="AX131" s="5">
        <f t="shared" si="319"/>
        <v>3.8171378011489778E-3</v>
      </c>
      <c r="AY131" s="5">
        <f t="shared" si="320"/>
        <v>1.4922282275491741E-3</v>
      </c>
      <c r="AZ131" s="5">
        <f t="shared" si="321"/>
        <v>2.9167732462059495E-4</v>
      </c>
      <c r="BA131" s="5">
        <f t="shared" si="322"/>
        <v>3.800833327734577E-5</v>
      </c>
      <c r="BB131" s="5">
        <f t="shared" si="323"/>
        <v>3.7146358576234666E-6</v>
      </c>
      <c r="BC131" s="5">
        <f t="shared" si="324"/>
        <v>2.9043145783961879E-7</v>
      </c>
      <c r="BD131" s="5">
        <f t="shared" si="325"/>
        <v>6.3247248691042809E-7</v>
      </c>
      <c r="BE131" s="5">
        <f t="shared" si="326"/>
        <v>1.0550063750930826E-6</v>
      </c>
      <c r="BF131" s="5">
        <f t="shared" si="327"/>
        <v>8.7991056885663125E-7</v>
      </c>
      <c r="BG131" s="5">
        <f t="shared" si="328"/>
        <v>4.8924987719768626E-7</v>
      </c>
      <c r="BH131" s="5">
        <f t="shared" si="329"/>
        <v>2.040253726997957E-7</v>
      </c>
      <c r="BI131" s="5">
        <f t="shared" si="330"/>
        <v>6.806559125773019E-8</v>
      </c>
      <c r="BJ131" s="8">
        <f t="shared" si="331"/>
        <v>0.69125182758868986</v>
      </c>
      <c r="BK131" s="8">
        <f t="shared" si="332"/>
        <v>0.2268565893791871</v>
      </c>
      <c r="BL131" s="8">
        <f t="shared" si="333"/>
        <v>8.0425962136360649E-2</v>
      </c>
      <c r="BM131" s="8">
        <f t="shared" si="334"/>
        <v>0.33759987991599155</v>
      </c>
      <c r="BN131" s="8">
        <f t="shared" si="335"/>
        <v>0.66071266110484017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1.2276029055690101</v>
      </c>
      <c r="F132">
        <f>VLOOKUP(B132,home!$B$2:$E$405,3,FALSE)</f>
        <v>1.1000000000000001</v>
      </c>
      <c r="G132">
        <f>VLOOKUP(C132,away!$B$2:$E$405,4,FALSE)</f>
        <v>0.68</v>
      </c>
      <c r="H132">
        <f>VLOOKUP(A132,away!$A$2:$E$405,3,FALSE)</f>
        <v>1.0193704600484299</v>
      </c>
      <c r="I132">
        <f>VLOOKUP(C132,away!$B$2:$E$405,3,FALSE)</f>
        <v>0.63</v>
      </c>
      <c r="J132">
        <f>VLOOKUP(B132,home!$B$2:$E$405,4,FALSE)</f>
        <v>0.98</v>
      </c>
      <c r="K132" s="3">
        <f t="shared" si="280"/>
        <v>0.91824697336561978</v>
      </c>
      <c r="L132" s="3">
        <f t="shared" si="281"/>
        <v>0.62935932203390066</v>
      </c>
      <c r="M132" s="5">
        <f t="shared" si="282"/>
        <v>0.21275664133513089</v>
      </c>
      <c r="N132" s="5">
        <f t="shared" si="283"/>
        <v>0.19536314196941867</v>
      </c>
      <c r="O132" s="5">
        <f t="shared" si="284"/>
        <v>0.13390037554888778</v>
      </c>
      <c r="P132" s="5">
        <f t="shared" si="285"/>
        <v>0.12295361458028604</v>
      </c>
      <c r="Q132" s="5">
        <f t="shared" si="286"/>
        <v>8.9695806910308276E-2</v>
      </c>
      <c r="R132" s="5">
        <f t="shared" si="287"/>
        <v>4.2135724787766338E-2</v>
      </c>
      <c r="S132" s="5">
        <f t="shared" si="288"/>
        <v>1.7763947629893875E-2</v>
      </c>
      <c r="T132" s="5">
        <f t="shared" si="289"/>
        <v>5.6450892226355291E-2</v>
      </c>
      <c r="U132" s="5">
        <f t="shared" si="290"/>
        <v>3.8691001756933165E-2</v>
      </c>
      <c r="V132" s="5">
        <f t="shared" si="291"/>
        <v>1.1406572089981497E-3</v>
      </c>
      <c r="W132" s="5">
        <f t="shared" si="292"/>
        <v>2.7454301072992543E-2</v>
      </c>
      <c r="X132" s="5">
        <f t="shared" si="293"/>
        <v>1.7278620310213183E-2</v>
      </c>
      <c r="Y132" s="5">
        <f t="shared" si="294"/>
        <v>5.4372303820584755E-3</v>
      </c>
      <c r="Z132" s="5">
        <f t="shared" si="295"/>
        <v>8.8395037286118829E-3</v>
      </c>
      <c r="AA132" s="5">
        <f t="shared" si="296"/>
        <v>8.1168475448519725E-3</v>
      </c>
      <c r="AB132" s="5">
        <f t="shared" si="297"/>
        <v>3.7266353456652419E-3</v>
      </c>
      <c r="AC132" s="5">
        <f t="shared" si="298"/>
        <v>4.1199632466016337E-5</v>
      </c>
      <c r="AD132" s="5">
        <f t="shared" si="299"/>
        <v>6.3024572165359706E-3</v>
      </c>
      <c r="AE132" s="5">
        <f t="shared" si="300"/>
        <v>3.966510200946744E-3</v>
      </c>
      <c r="AF132" s="5">
        <f t="shared" si="301"/>
        <v>1.2481800854541967E-3</v>
      </c>
      <c r="AG132" s="5">
        <f t="shared" si="302"/>
        <v>2.6185125745255652E-4</v>
      </c>
      <c r="AH132" s="5">
        <f t="shared" si="303"/>
        <v>1.390806018438828E-3</v>
      </c>
      <c r="AI132" s="5">
        <f t="shared" si="304"/>
        <v>1.2771034169701421E-3</v>
      </c>
      <c r="AJ132" s="5">
        <f t="shared" si="305"/>
        <v>5.8634817365386201E-4</v>
      </c>
      <c r="AK132" s="5">
        <f t="shared" si="306"/>
        <v>1.7947081193203922E-4</v>
      </c>
      <c r="AL132" s="5">
        <f t="shared" si="307"/>
        <v>9.5238272221015045E-7</v>
      </c>
      <c r="AM132" s="5">
        <f t="shared" si="308"/>
        <v>1.1574424527700932E-3</v>
      </c>
      <c r="AN132" s="5">
        <f t="shared" si="309"/>
        <v>7.2844719736864108E-4</v>
      </c>
      <c r="AO132" s="5">
        <f t="shared" si="310"/>
        <v>2.2922751713671142E-4</v>
      </c>
      <c r="AP132" s="5">
        <f t="shared" si="311"/>
        <v>4.8088824925558355E-5</v>
      </c>
      <c r="AQ132" s="5">
        <f t="shared" si="312"/>
        <v>7.5662875631390877E-6</v>
      </c>
      <c r="AR132" s="5">
        <f t="shared" si="313"/>
        <v>1.7506334656906597E-4</v>
      </c>
      <c r="AS132" s="5">
        <f t="shared" si="314"/>
        <v>1.6075138813430138E-4</v>
      </c>
      <c r="AT132" s="5">
        <f t="shared" si="315"/>
        <v>7.3804737809322115E-5</v>
      </c>
      <c r="AU132" s="5">
        <f t="shared" si="316"/>
        <v>2.2590325704484388E-5</v>
      </c>
      <c r="AV132" s="5">
        <f t="shared" si="317"/>
        <v>5.1858745513715869E-6</v>
      </c>
      <c r="AW132" s="5">
        <f t="shared" si="318"/>
        <v>1.528858112577057E-8</v>
      </c>
      <c r="AX132" s="5">
        <f t="shared" si="319"/>
        <v>1.7713633818350284E-4</v>
      </c>
      <c r="AY132" s="5">
        <f t="shared" si="320"/>
        <v>1.1148240570673713E-4</v>
      </c>
      <c r="AZ132" s="5">
        <f t="shared" si="321"/>
        <v>3.5081245637150159E-5</v>
      </c>
      <c r="BA132" s="5">
        <f t="shared" si="322"/>
        <v>7.3595696567671872E-6</v>
      </c>
      <c r="BB132" s="5">
        <f t="shared" si="323"/>
        <v>1.157953442411066E-6</v>
      </c>
      <c r="BC132" s="5">
        <f t="shared" si="324"/>
        <v>1.4575375869253005E-7</v>
      </c>
      <c r="BD132" s="5">
        <f t="shared" si="325"/>
        <v>1.8362958184948846E-5</v>
      </c>
      <c r="BE132" s="5">
        <f t="shared" si="326"/>
        <v>1.6861730775368715E-5</v>
      </c>
      <c r="BF132" s="5">
        <f t="shared" si="327"/>
        <v>7.7416166250941225E-6</v>
      </c>
      <c r="BG132" s="5">
        <f t="shared" si="328"/>
        <v>2.3695720116498809E-6</v>
      </c>
      <c r="BH132" s="5">
        <f t="shared" si="329"/>
        <v>5.4396308196734647E-7</v>
      </c>
      <c r="BI132" s="5">
        <f t="shared" si="330"/>
        <v>9.9898490727830123E-8</v>
      </c>
      <c r="BJ132" s="8">
        <f t="shared" si="331"/>
        <v>0.40596212717788538</v>
      </c>
      <c r="BK132" s="8">
        <f t="shared" si="332"/>
        <v>0.35476849517520387</v>
      </c>
      <c r="BL132" s="8">
        <f t="shared" si="333"/>
        <v>0.23048768881703766</v>
      </c>
      <c r="BM132" s="8">
        <f t="shared" si="334"/>
        <v>0.20314104264981514</v>
      </c>
      <c r="BN132" s="8">
        <f t="shared" si="335"/>
        <v>0.79680530513179804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1.2276029055690101</v>
      </c>
      <c r="F133">
        <f>VLOOKUP(B133,home!$B$2:$E$405,3,FALSE)</f>
        <v>1.63</v>
      </c>
      <c r="G133">
        <f>VLOOKUP(C133,away!$B$2:$E$405,4,FALSE)</f>
        <v>1.07</v>
      </c>
      <c r="H133">
        <f>VLOOKUP(A133,away!$A$2:$E$405,3,FALSE)</f>
        <v>1.0193704600484299</v>
      </c>
      <c r="I133">
        <f>VLOOKUP(C133,away!$B$2:$E$405,3,FALSE)</f>
        <v>0.76</v>
      </c>
      <c r="J133">
        <f>VLOOKUP(B133,home!$B$2:$E$405,4,FALSE)</f>
        <v>1.04</v>
      </c>
      <c r="K133" s="3">
        <f t="shared" si="280"/>
        <v>2.1410622276029105</v>
      </c>
      <c r="L133" s="3">
        <f t="shared" si="281"/>
        <v>0.80571041162227908</v>
      </c>
      <c r="M133" s="5">
        <f t="shared" si="282"/>
        <v>5.2508897937313032E-2</v>
      </c>
      <c r="N133" s="5">
        <f t="shared" si="283"/>
        <v>0.11242481798663728</v>
      </c>
      <c r="O133" s="5">
        <f t="shared" si="284"/>
        <v>4.2306965770904724E-2</v>
      </c>
      <c r="P133" s="5">
        <f t="shared" si="285"/>
        <v>9.0581846376573322E-2</v>
      </c>
      <c r="Q133" s="5">
        <f t="shared" si="286"/>
        <v>0.12035426561816073</v>
      </c>
      <c r="R133" s="5">
        <f t="shared" si="287"/>
        <v>1.7043581402882656E-2</v>
      </c>
      <c r="S133" s="5">
        <f t="shared" si="288"/>
        <v>3.9065145219695133E-2</v>
      </c>
      <c r="T133" s="5">
        <f t="shared" si="289"/>
        <v>9.6970684891705392E-2</v>
      </c>
      <c r="U133" s="5">
        <f t="shared" si="290"/>
        <v>3.6491368364787467E-2</v>
      </c>
      <c r="V133" s="5">
        <f t="shared" si="291"/>
        <v>7.4878166092354481E-3</v>
      </c>
      <c r="W133" s="5">
        <f t="shared" si="292"/>
        <v>8.5895324015310526E-2</v>
      </c>
      <c r="X133" s="5">
        <f t="shared" si="293"/>
        <v>6.920675686880487E-2</v>
      </c>
      <c r="Y133" s="5">
        <f t="shared" si="294"/>
        <v>2.7880302281903881E-2</v>
      </c>
      <c r="Z133" s="5">
        <f t="shared" si="295"/>
        <v>4.5773969958781352E-3</v>
      </c>
      <c r="AA133" s="5">
        <f t="shared" si="296"/>
        <v>9.800491808617709E-3</v>
      </c>
      <c r="AB133" s="5">
        <f t="shared" si="297"/>
        <v>1.0491731411681559E-2</v>
      </c>
      <c r="AC133" s="5">
        <f t="shared" si="298"/>
        <v>8.0731585554729562E-4</v>
      </c>
      <c r="AD133" s="5">
        <f t="shared" si="299"/>
        <v>4.5976808444223645E-2</v>
      </c>
      <c r="AE133" s="5">
        <f t="shared" si="300"/>
        <v>3.704399325667411E-2</v>
      </c>
      <c r="AF133" s="5">
        <f t="shared" si="301"/>
        <v>1.4923365527483913E-2</v>
      </c>
      <c r="AG133" s="5">
        <f t="shared" si="302"/>
        <v>4.0079703273129316E-3</v>
      </c>
      <c r="AH133" s="5">
        <f t="shared" si="303"/>
        <v>9.2201410442688898E-4</v>
      </c>
      <c r="AI133" s="5">
        <f t="shared" si="304"/>
        <v>1.9740895723055372E-3</v>
      </c>
      <c r="AJ133" s="5">
        <f t="shared" si="305"/>
        <v>2.113324308584086E-3</v>
      </c>
      <c r="AK133" s="5">
        <f t="shared" si="306"/>
        <v>1.5082529505948078E-3</v>
      </c>
      <c r="AL133" s="5">
        <f t="shared" si="307"/>
        <v>5.5707252429376786E-5</v>
      </c>
      <c r="AM133" s="5">
        <f t="shared" si="308"/>
        <v>1.9687841581132345E-2</v>
      </c>
      <c r="AN133" s="5">
        <f t="shared" si="309"/>
        <v>1.5862698944288361E-2</v>
      </c>
      <c r="AO133" s="5">
        <f t="shared" si="310"/>
        <v>6.3903708479214338E-3</v>
      </c>
      <c r="AP133" s="5">
        <f t="shared" si="311"/>
        <v>1.7162627754325971E-3</v>
      </c>
      <c r="AQ133" s="5">
        <f t="shared" si="312"/>
        <v>3.457026968114482E-4</v>
      </c>
      <c r="AR133" s="5">
        <f t="shared" si="313"/>
        <v>1.4857527271986716E-4</v>
      </c>
      <c r="AS133" s="5">
        <f t="shared" si="314"/>
        <v>3.181089043763087E-4</v>
      </c>
      <c r="AT133" s="5">
        <f t="shared" si="315"/>
        <v>3.4054547971213047E-4</v>
      </c>
      <c r="AU133" s="5">
        <f t="shared" si="316"/>
        <v>2.4304302113085192E-4</v>
      </c>
      <c r="AV133" s="5">
        <f t="shared" si="317"/>
        <v>1.3009255805644082E-4</v>
      </c>
      <c r="AW133" s="5">
        <f t="shared" si="318"/>
        <v>2.6694236489441008E-6</v>
      </c>
      <c r="AX133" s="5">
        <f t="shared" si="319"/>
        <v>7.0254823253987379E-3</v>
      </c>
      <c r="AY133" s="5">
        <f t="shared" si="320"/>
        <v>5.6605042562420634E-3</v>
      </c>
      <c r="AZ133" s="5">
        <f t="shared" si="321"/>
        <v>2.2803636071432277E-3</v>
      </c>
      <c r="BA133" s="5">
        <f t="shared" si="322"/>
        <v>6.1243756685327836E-4</v>
      </c>
      <c r="BB133" s="5">
        <f t="shared" si="323"/>
        <v>1.2336183102057549E-4</v>
      </c>
      <c r="BC133" s="5">
        <f t="shared" si="324"/>
        <v>1.9878782330013185E-5</v>
      </c>
      <c r="BD133" s="5">
        <f t="shared" si="325"/>
        <v>1.9951440690002752E-5</v>
      </c>
      <c r="BE133" s="5">
        <f t="shared" si="326"/>
        <v>4.271727604762463E-5</v>
      </c>
      <c r="BF133" s="5">
        <f t="shared" si="327"/>
        <v>4.573017310582784E-5</v>
      </c>
      <c r="BG133" s="5">
        <f t="shared" si="328"/>
        <v>3.2637048766210152E-5</v>
      </c>
      <c r="BH133" s="5">
        <f t="shared" si="329"/>
        <v>1.7469488083441686E-5</v>
      </c>
      <c r="BI133" s="5">
        <f t="shared" si="330"/>
        <v>7.4806522142032268E-6</v>
      </c>
      <c r="BJ133" s="8">
        <f t="shared" si="331"/>
        <v>0.67440919443279135</v>
      </c>
      <c r="BK133" s="8">
        <f t="shared" si="332"/>
        <v>0.19616723350703566</v>
      </c>
      <c r="BL133" s="8">
        <f t="shared" si="333"/>
        <v>0.12399817100968835</v>
      </c>
      <c r="BM133" s="8">
        <f t="shared" si="334"/>
        <v>0.55827378602032862</v>
      </c>
      <c r="BN133" s="8">
        <f t="shared" si="335"/>
        <v>0.4352203750924718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1.2276029055690101</v>
      </c>
      <c r="F134">
        <f>VLOOKUP(B134,home!$B$2:$E$405,3,FALSE)</f>
        <v>0.68</v>
      </c>
      <c r="G134">
        <f>VLOOKUP(C134,away!$B$2:$E$405,4,FALSE)</f>
        <v>0.96</v>
      </c>
      <c r="H134">
        <f>VLOOKUP(A134,away!$A$2:$E$405,3,FALSE)</f>
        <v>1.0193704600484299</v>
      </c>
      <c r="I134">
        <f>VLOOKUP(C134,away!$B$2:$E$405,3,FALSE)</f>
        <v>0.81</v>
      </c>
      <c r="J134">
        <f>VLOOKUP(B134,home!$B$2:$E$405,4,FALSE)</f>
        <v>1.0900000000000001</v>
      </c>
      <c r="K134" s="3">
        <f t="shared" si="280"/>
        <v>0.80137917675544978</v>
      </c>
      <c r="L134" s="3">
        <f t="shared" si="281"/>
        <v>0.90000217917675884</v>
      </c>
      <c r="M134" s="5">
        <f t="shared" si="282"/>
        <v>0.18243134729609614</v>
      </c>
      <c r="N134" s="5">
        <f t="shared" si="283"/>
        <v>0.14619668291053309</v>
      </c>
      <c r="O134" s="5">
        <f t="shared" si="284"/>
        <v>0.16418861011663866</v>
      </c>
      <c r="P134" s="5">
        <f t="shared" si="285"/>
        <v>0.13157733320789339</v>
      </c>
      <c r="Q134" s="5">
        <f t="shared" si="286"/>
        <v>5.8579488697610267E-2</v>
      </c>
      <c r="R134" s="5">
        <f t="shared" si="287"/>
        <v>7.3885053450488986E-2</v>
      </c>
      <c r="S134" s="5">
        <f t="shared" si="288"/>
        <v>2.3724807812225527E-2</v>
      </c>
      <c r="T134" s="5">
        <f t="shared" si="289"/>
        <v>5.2721667482909552E-2</v>
      </c>
      <c r="U134" s="5">
        <f t="shared" si="290"/>
        <v>5.9209943308685273E-2</v>
      </c>
      <c r="V134" s="5">
        <f t="shared" si="291"/>
        <v>1.9012612988513707E-3</v>
      </c>
      <c r="W134" s="5">
        <f t="shared" si="292"/>
        <v>1.5648127475748699E-2</v>
      </c>
      <c r="X134" s="5">
        <f t="shared" si="293"/>
        <v>1.4083348828209543E-2</v>
      </c>
      <c r="Y134" s="5">
        <f t="shared" si="294"/>
        <v>6.3375223177475192E-3</v>
      </c>
      <c r="Z134" s="5">
        <f t="shared" si="295"/>
        <v>2.2165569704677136E-2</v>
      </c>
      <c r="AA134" s="5">
        <f t="shared" si="296"/>
        <v>1.7763026002249702E-2</v>
      </c>
      <c r="AB134" s="5">
        <f t="shared" si="297"/>
        <v>7.1174595771842566E-3</v>
      </c>
      <c r="AC134" s="5">
        <f t="shared" si="298"/>
        <v>8.5704463330324294E-5</v>
      </c>
      <c r="AD134" s="5">
        <f t="shared" si="299"/>
        <v>3.135020878569956E-3</v>
      </c>
      <c r="AE134" s="5">
        <f t="shared" si="300"/>
        <v>2.8215256224775973E-3</v>
      </c>
      <c r="AF134" s="5">
        <f t="shared" si="301"/>
        <v>1.269689604416449E-3</v>
      </c>
      <c r="AG134" s="5">
        <f t="shared" si="302"/>
        <v>3.8090780361762708E-4</v>
      </c>
      <c r="AH134" s="5">
        <f t="shared" si="303"/>
        <v>4.9872652592259413E-3</v>
      </c>
      <c r="AI134" s="5">
        <f t="shared" si="304"/>
        <v>3.9966905276995401E-3</v>
      </c>
      <c r="AJ134" s="5">
        <f t="shared" si="305"/>
        <v>1.6014322824170807E-3</v>
      </c>
      <c r="AK134" s="5">
        <f t="shared" si="306"/>
        <v>4.2778482803766703E-4</v>
      </c>
      <c r="AL134" s="5">
        <f t="shared" si="307"/>
        <v>2.4725497884341025E-6</v>
      </c>
      <c r="AM134" s="5">
        <f t="shared" si="308"/>
        <v>5.0246809015590786E-4</v>
      </c>
      <c r="AN134" s="5">
        <f t="shared" si="309"/>
        <v>4.5222237610710115E-4</v>
      </c>
      <c r="AO134" s="5">
        <f t="shared" si="310"/>
        <v>2.0350056198444139E-4</v>
      </c>
      <c r="AP134" s="5">
        <f t="shared" si="311"/>
        <v>6.1050316416564126E-5</v>
      </c>
      <c r="AQ134" s="5">
        <f t="shared" si="312"/>
        <v>1.373635445358459E-5</v>
      </c>
      <c r="AR134" s="5">
        <f t="shared" si="313"/>
        <v>8.977099202871785E-4</v>
      </c>
      <c r="AS134" s="5">
        <f t="shared" si="314"/>
        <v>7.1940603688493956E-4</v>
      </c>
      <c r="AT134" s="5">
        <f t="shared" si="315"/>
        <v>2.882585087958768E-4</v>
      </c>
      <c r="AU134" s="5">
        <f t="shared" si="316"/>
        <v>7.700145549053112E-5</v>
      </c>
      <c r="AV134" s="5">
        <f t="shared" si="317"/>
        <v>1.5426840752493305E-5</v>
      </c>
      <c r="AW134" s="5">
        <f t="shared" si="318"/>
        <v>4.9536367791043436E-8</v>
      </c>
      <c r="AX134" s="5">
        <f t="shared" si="319"/>
        <v>6.7111244072504058E-5</v>
      </c>
      <c r="AY134" s="5">
        <f t="shared" si="320"/>
        <v>6.0400265912516993E-5</v>
      </c>
      <c r="AZ134" s="5">
        <f t="shared" si="321"/>
        <v>2.7180185472060491E-5</v>
      </c>
      <c r="BA134" s="5">
        <f t="shared" si="322"/>
        <v>8.154075385094309E-6</v>
      </c>
      <c r="BB134" s="5">
        <f t="shared" si="323"/>
        <v>1.8346714039391115E-6</v>
      </c>
      <c r="BC134" s="5">
        <f t="shared" si="324"/>
        <v>3.3024165232369696E-7</v>
      </c>
      <c r="BD134" s="5">
        <f t="shared" si="325"/>
        <v>1.3465681408784245E-4</v>
      </c>
      <c r="BE134" s="5">
        <f t="shared" si="326"/>
        <v>1.0791116681822683E-4</v>
      </c>
      <c r="BF134" s="5">
        <f t="shared" si="327"/>
        <v>4.3238881013755312E-5</v>
      </c>
      <c r="BG134" s="5">
        <f t="shared" si="328"/>
        <v>1.1550246290210028E-5</v>
      </c>
      <c r="BH134" s="5">
        <f t="shared" si="329"/>
        <v>2.3140317158427996E-6</v>
      </c>
      <c r="BI134" s="5">
        <f t="shared" si="330"/>
        <v>3.7088336628562086E-7</v>
      </c>
      <c r="BJ134" s="8">
        <f t="shared" si="331"/>
        <v>0.30257197000485625</v>
      </c>
      <c r="BK134" s="8">
        <f t="shared" si="332"/>
        <v>0.33978332689409774</v>
      </c>
      <c r="BL134" s="8">
        <f t="shared" si="333"/>
        <v>0.33547511013813042</v>
      </c>
      <c r="BM134" s="8">
        <f t="shared" si="334"/>
        <v>0.24307711033295626</v>
      </c>
      <c r="BN134" s="8">
        <f t="shared" si="335"/>
        <v>0.75685851567926055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1.2276029055690101</v>
      </c>
      <c r="F135">
        <f>VLOOKUP(B135,home!$B$2:$E$405,3,FALSE)</f>
        <v>0.86</v>
      </c>
      <c r="G135">
        <f>VLOOKUP(C135,away!$B$2:$E$405,4,FALSE)</f>
        <v>1.01</v>
      </c>
      <c r="H135">
        <f>VLOOKUP(A135,away!$A$2:$E$405,3,FALSE)</f>
        <v>1.0193704600484299</v>
      </c>
      <c r="I135">
        <f>VLOOKUP(C135,away!$B$2:$E$405,3,FALSE)</f>
        <v>0.62</v>
      </c>
      <c r="J135">
        <f>VLOOKUP(B135,home!$B$2:$E$405,4,FALSE)</f>
        <v>1.04</v>
      </c>
      <c r="K135" s="3">
        <f t="shared" si="280"/>
        <v>1.066295883777242</v>
      </c>
      <c r="L135" s="3">
        <f t="shared" si="281"/>
        <v>0.65729007263922767</v>
      </c>
      <c r="M135" s="5">
        <f t="shared" si="282"/>
        <v>0.17842517444773084</v>
      </c>
      <c r="N135" s="5">
        <f t="shared" si="283"/>
        <v>0.19025402907585176</v>
      </c>
      <c r="O135" s="5">
        <f t="shared" si="284"/>
        <v>0.11727709587341587</v>
      </c>
      <c r="P135" s="5">
        <f t="shared" si="285"/>
        <v>0.12505208459117231</v>
      </c>
      <c r="Q135" s="5">
        <f t="shared" si="286"/>
        <v>0.10143354403780822</v>
      </c>
      <c r="R135" s="5">
        <f t="shared" si="287"/>
        <v>3.8542535432777601E-2</v>
      </c>
      <c r="S135" s="5">
        <f t="shared" si="288"/>
        <v>2.1911179166562669E-2</v>
      </c>
      <c r="T135" s="5">
        <f t="shared" si="289"/>
        <v>6.667126152866526E-2</v>
      </c>
      <c r="U135" s="5">
        <f t="shared" si="290"/>
        <v>4.1097746882309258E-2</v>
      </c>
      <c r="V135" s="5">
        <f t="shared" si="291"/>
        <v>1.7063104333731756E-3</v>
      </c>
      <c r="W135" s="5">
        <f t="shared" si="292"/>
        <v>3.6052723494817515E-2</v>
      </c>
      <c r="X135" s="5">
        <f t="shared" si="293"/>
        <v>2.3697097244750588E-2</v>
      </c>
      <c r="Y135" s="5">
        <f t="shared" si="294"/>
        <v>7.7879333846704799E-3</v>
      </c>
      <c r="Z135" s="5">
        <f t="shared" si="295"/>
        <v>8.4445419714367989E-3</v>
      </c>
      <c r="AA135" s="5">
        <f t="shared" si="296"/>
        <v>9.0043803445272168E-3</v>
      </c>
      <c r="AB135" s="5">
        <f t="shared" si="297"/>
        <v>4.8006668486670371E-3</v>
      </c>
      <c r="AC135" s="5">
        <f t="shared" si="298"/>
        <v>7.4743403401957508E-5</v>
      </c>
      <c r="AD135" s="5">
        <f t="shared" si="299"/>
        <v>9.6107176653707441E-3</v>
      </c>
      <c r="AE135" s="5">
        <f t="shared" si="300"/>
        <v>6.3170293123866435E-3</v>
      </c>
      <c r="AF135" s="5">
        <f t="shared" si="301"/>
        <v>2.076060327801374E-3</v>
      </c>
      <c r="AG135" s="5">
        <f t="shared" si="302"/>
        <v>4.5485794788799474E-4</v>
      </c>
      <c r="AH135" s="5">
        <f t="shared" si="303"/>
        <v>1.387628401452675E-3</v>
      </c>
      <c r="AI135" s="5">
        <f t="shared" si="304"/>
        <v>1.4796224526813816E-3</v>
      </c>
      <c r="AJ135" s="5">
        <f t="shared" si="305"/>
        <v>7.8885766541927211E-4</v>
      </c>
      <c r="AK135" s="5">
        <f t="shared" si="306"/>
        <v>2.8038522717423159E-4</v>
      </c>
      <c r="AL135" s="5">
        <f t="shared" si="307"/>
        <v>2.095403506547634E-6</v>
      </c>
      <c r="AM135" s="5">
        <f t="shared" si="308"/>
        <v>2.0495737373460105E-3</v>
      </c>
      <c r="AN135" s="5">
        <f t="shared" si="309"/>
        <v>1.3471644706996124E-3</v>
      </c>
      <c r="AO135" s="5">
        <f t="shared" si="310"/>
        <v>4.4273891640156751E-4</v>
      </c>
      <c r="AP135" s="5">
        <f t="shared" si="311"/>
        <v>9.7002631507266446E-5</v>
      </c>
      <c r="AQ135" s="5">
        <f t="shared" si="312"/>
        <v>1.5939716677401846E-5</v>
      </c>
      <c r="AR135" s="5">
        <f t="shared" si="313"/>
        <v>1.8241487455741685E-4</v>
      </c>
      <c r="AS135" s="5">
        <f t="shared" si="314"/>
        <v>1.9450822988031555E-4</v>
      </c>
      <c r="AT135" s="5">
        <f t="shared" si="315"/>
        <v>1.0370166244108901E-4</v>
      </c>
      <c r="AU135" s="5">
        <f t="shared" si="316"/>
        <v>3.6858885267263418E-5</v>
      </c>
      <c r="AV135" s="5">
        <f t="shared" si="317"/>
        <v>9.8256194102751513E-6</v>
      </c>
      <c r="AW135" s="5">
        <f t="shared" si="318"/>
        <v>4.0794345641666536E-8</v>
      </c>
      <c r="AX135" s="5">
        <f t="shared" si="319"/>
        <v>3.6424200660499799E-4</v>
      </c>
      <c r="AY135" s="5">
        <f t="shared" si="320"/>
        <v>2.3941265497965714E-4</v>
      </c>
      <c r="AZ135" s="5">
        <f t="shared" si="321"/>
        <v>7.8681780691164616E-5</v>
      </c>
      <c r="BA135" s="5">
        <f t="shared" si="322"/>
        <v>1.7238917781959792E-5</v>
      </c>
      <c r="BB135" s="5">
        <f t="shared" si="323"/>
        <v>2.8327423802815059E-6</v>
      </c>
      <c r="BC135" s="5">
        <f t="shared" si="324"/>
        <v>3.7238668898069E-7</v>
      </c>
      <c r="BD135" s="5">
        <f t="shared" si="325"/>
        <v>1.9983247691386686E-5</v>
      </c>
      <c r="BE135" s="5">
        <f t="shared" si="326"/>
        <v>2.1308054757826698E-5</v>
      </c>
      <c r="BF135" s="5">
        <f t="shared" si="327"/>
        <v>1.1360345539785342E-5</v>
      </c>
      <c r="BG135" s="5">
        <f t="shared" si="328"/>
        <v>4.0378298957867549E-6</v>
      </c>
      <c r="BH135" s="5">
        <f t="shared" si="329"/>
        <v>1.0763803493175266E-6</v>
      </c>
      <c r="BI135" s="5">
        <f t="shared" si="330"/>
        <v>2.2954798717119776E-7</v>
      </c>
      <c r="BJ135" s="8">
        <f t="shared" si="331"/>
        <v>0.44901045398176953</v>
      </c>
      <c r="BK135" s="8">
        <f t="shared" si="332"/>
        <v>0.32741100010072716</v>
      </c>
      <c r="BL135" s="8">
        <f t="shared" si="333"/>
        <v>0.2152442238062022</v>
      </c>
      <c r="BM135" s="8">
        <f t="shared" si="334"/>
        <v>0.24888638454074502</v>
      </c>
      <c r="BN135" s="8">
        <f t="shared" si="335"/>
        <v>0.75098446345875669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1.2276029055690101</v>
      </c>
      <c r="F136">
        <f>VLOOKUP(B136,home!$B$2:$E$405,3,FALSE)</f>
        <v>0.77</v>
      </c>
      <c r="G136">
        <f>VLOOKUP(C136,away!$B$2:$E$405,4,FALSE)</f>
        <v>0.91</v>
      </c>
      <c r="H136">
        <f>VLOOKUP(A136,away!$A$2:$E$405,3,FALSE)</f>
        <v>1.0193704600484299</v>
      </c>
      <c r="I136">
        <f>VLOOKUP(C136,away!$B$2:$E$405,3,FALSE)</f>
        <v>1.0900000000000001</v>
      </c>
      <c r="J136">
        <f>VLOOKUP(B136,home!$B$2:$E$405,4,FALSE)</f>
        <v>0.87</v>
      </c>
      <c r="K136" s="3">
        <f t="shared" si="280"/>
        <v>0.86018135593220535</v>
      </c>
      <c r="L136" s="3">
        <f t="shared" si="281"/>
        <v>0.96666900726392613</v>
      </c>
      <c r="M136" s="5">
        <f t="shared" si="282"/>
        <v>0.16091960875639058</v>
      </c>
      <c r="N136" s="5">
        <f t="shared" si="283"/>
        <v>0.13842004725615201</v>
      </c>
      <c r="O136" s="5">
        <f t="shared" si="284"/>
        <v>0.15555599844583948</v>
      </c>
      <c r="P136" s="5">
        <f t="shared" si="285"/>
        <v>0.13380636966653023</v>
      </c>
      <c r="Q136" s="5">
        <f t="shared" si="286"/>
        <v>5.9533171968498388E-2</v>
      </c>
      <c r="R136" s="5">
        <f t="shared" si="287"/>
        <v>7.5185581295794238E-2</v>
      </c>
      <c r="S136" s="5">
        <f t="shared" si="288"/>
        <v>2.7815355601629115E-2</v>
      </c>
      <c r="T136" s="5">
        <f t="shared" si="289"/>
        <v>5.7548872246060936E-2</v>
      </c>
      <c r="U136" s="5">
        <f t="shared" si="290"/>
        <v>6.4673235265567341E-2</v>
      </c>
      <c r="V136" s="5">
        <f t="shared" si="291"/>
        <v>2.5698627358100167E-3</v>
      </c>
      <c r="W136" s="5">
        <f t="shared" si="292"/>
        <v>1.706977486226937E-2</v>
      </c>
      <c r="X136" s="5">
        <f t="shared" si="293"/>
        <v>1.6500822320328654E-2</v>
      </c>
      <c r="Y136" s="5">
        <f t="shared" si="294"/>
        <v>7.9754167657152663E-3</v>
      </c>
      <c r="Z136" s="5">
        <f t="shared" si="295"/>
        <v>2.4226523743922208E-2</v>
      </c>
      <c r="AA136" s="5">
        <f t="shared" si="296"/>
        <v>2.0839204043570772E-2</v>
      </c>
      <c r="AB136" s="5">
        <f t="shared" si="297"/>
        <v>8.9627473953733019E-3</v>
      </c>
      <c r="AC136" s="5">
        <f t="shared" si="298"/>
        <v>1.3355426580602308E-4</v>
      </c>
      <c r="AD136" s="5">
        <f t="shared" si="299"/>
        <v>3.6707755216210843E-3</v>
      </c>
      <c r="AE136" s="5">
        <f t="shared" si="300"/>
        <v>3.5484249293741741E-3</v>
      </c>
      <c r="AF136" s="5">
        <f t="shared" si="301"/>
        <v>1.7150762019143499E-3</v>
      </c>
      <c r="AG136" s="5">
        <f t="shared" si="302"/>
        <v>5.526370031621766E-4</v>
      </c>
      <c r="AH136" s="5">
        <f t="shared" si="303"/>
        <v>5.8547574142483036E-3</v>
      </c>
      <c r="AI136" s="5">
        <f t="shared" si="304"/>
        <v>5.0361531712422381E-3</v>
      </c>
      <c r="AJ136" s="5">
        <f t="shared" si="305"/>
        <v>2.1660025317607121E-3</v>
      </c>
      <c r="AK136" s="5">
        <f t="shared" si="306"/>
        <v>6.210516649075064E-4</v>
      </c>
      <c r="AL136" s="5">
        <f t="shared" si="307"/>
        <v>4.4420718143892682E-6</v>
      </c>
      <c r="AM136" s="5">
        <f t="shared" si="308"/>
        <v>6.3150653310215475E-4</v>
      </c>
      <c r="AN136" s="5">
        <f t="shared" si="309"/>
        <v>6.1045779343454367E-4</v>
      </c>
      <c r="AO136" s="5">
        <f t="shared" si="310"/>
        <v>2.9505531457794861E-4</v>
      </c>
      <c r="AP136" s="5">
        <f t="shared" si="311"/>
        <v>9.5073609343670332E-5</v>
      </c>
      <c r="AQ136" s="5">
        <f t="shared" si="312"/>
        <v>2.2976177890311031E-5</v>
      </c>
      <c r="AR136" s="5">
        <f t="shared" si="313"/>
        <v>1.1319225074805041E-3</v>
      </c>
      <c r="AS136" s="5">
        <f t="shared" si="314"/>
        <v>9.7365863729476185E-4</v>
      </c>
      <c r="AT136" s="5">
        <f t="shared" si="315"/>
        <v>4.1876150342165573E-4</v>
      </c>
      <c r="AU136" s="5">
        <f t="shared" si="316"/>
        <v>1.2007027927514959E-4</v>
      </c>
      <c r="AV136" s="5">
        <f t="shared" si="317"/>
        <v>2.5820553908514179E-5</v>
      </c>
      <c r="AW136" s="5">
        <f t="shared" si="318"/>
        <v>1.0260083485075383E-7</v>
      </c>
      <c r="AX136" s="5">
        <f t="shared" si="319"/>
        <v>9.0535024320642911E-5</v>
      </c>
      <c r="AY136" s="5">
        <f t="shared" si="320"/>
        <v>8.7517402082651282E-5</v>
      </c>
      <c r="AZ136" s="5">
        <f t="shared" si="321"/>
        <v>4.230018009477719E-5</v>
      </c>
      <c r="BA136" s="5">
        <f t="shared" si="322"/>
        <v>1.3630091033101186E-5</v>
      </c>
      <c r="BB136" s="5">
        <f t="shared" si="323"/>
        <v>3.2939466419712156E-6</v>
      </c>
      <c r="BC136" s="5">
        <f t="shared" si="324"/>
        <v>6.3683122607493178E-7</v>
      </c>
      <c r="BD136" s="5">
        <f t="shared" si="325"/>
        <v>1.8236573443431207E-4</v>
      </c>
      <c r="BE136" s="5">
        <f t="shared" si="326"/>
        <v>1.5686760472127901E-4</v>
      </c>
      <c r="BF136" s="5">
        <f t="shared" si="327"/>
        <v>6.7467294465493503E-5</v>
      </c>
      <c r="BG136" s="5">
        <f t="shared" si="328"/>
        <v>1.9344702944801861E-5</v>
      </c>
      <c r="BH136" s="5">
        <f t="shared" si="329"/>
        <v>4.1599882022913465E-6</v>
      </c>
      <c r="BI136" s="5">
        <f t="shared" si="330"/>
        <v>7.1566885850178982E-7</v>
      </c>
      <c r="BJ136" s="8">
        <f t="shared" si="331"/>
        <v>0.30842800197884435</v>
      </c>
      <c r="BK136" s="8">
        <f t="shared" si="332"/>
        <v>0.32533671050006296</v>
      </c>
      <c r="BL136" s="8">
        <f t="shared" si="333"/>
        <v>0.34199588570331113</v>
      </c>
      <c r="BM136" s="8">
        <f t="shared" si="334"/>
        <v>0.27647892973568788</v>
      </c>
      <c r="BN136" s="8">
        <f t="shared" si="335"/>
        <v>0.72342077738920496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1.2276029055690101</v>
      </c>
      <c r="F137">
        <f>VLOOKUP(B137,home!$B$2:$E$405,3,FALSE)</f>
        <v>1.18</v>
      </c>
      <c r="G137">
        <f>VLOOKUP(C137,away!$B$2:$E$405,4,FALSE)</f>
        <v>0.95</v>
      </c>
      <c r="H137">
        <f>VLOOKUP(A137,away!$A$2:$E$405,3,FALSE)</f>
        <v>1.0193704600484299</v>
      </c>
      <c r="I137">
        <f>VLOOKUP(C137,away!$B$2:$E$405,3,FALSE)</f>
        <v>0.36</v>
      </c>
      <c r="J137">
        <f>VLOOKUP(B137,home!$B$2:$E$405,4,FALSE)</f>
        <v>0.49</v>
      </c>
      <c r="K137" s="3">
        <f t="shared" si="280"/>
        <v>1.37614285714286</v>
      </c>
      <c r="L137" s="3">
        <f t="shared" si="281"/>
        <v>0.17981694915254304</v>
      </c>
      <c r="M137" s="5">
        <f t="shared" si="282"/>
        <v>0.21098677898767468</v>
      </c>
      <c r="N137" s="5">
        <f t="shared" si="283"/>
        <v>0.29034794885546777</v>
      </c>
      <c r="O137" s="5">
        <f t="shared" si="284"/>
        <v>3.7938998909085538E-2</v>
      </c>
      <c r="P137" s="5">
        <f t="shared" si="285"/>
        <v>5.220948235588882E-2</v>
      </c>
      <c r="Q137" s="5">
        <f t="shared" si="286"/>
        <v>0.19978012795176628</v>
      </c>
      <c r="R137" s="5">
        <f t="shared" si="287"/>
        <v>3.41103751886671E-3</v>
      </c>
      <c r="S137" s="5">
        <f t="shared" si="288"/>
        <v>3.229858833985402E-3</v>
      </c>
      <c r="T137" s="5">
        <f t="shared" si="289"/>
        <v>3.59238531095913E-2</v>
      </c>
      <c r="U137" s="5">
        <f t="shared" si="290"/>
        <v>4.6940749170347263E-3</v>
      </c>
      <c r="V137" s="5">
        <f t="shared" si="291"/>
        <v>8.8804541642142581E-5</v>
      </c>
      <c r="W137" s="5">
        <f t="shared" si="292"/>
        <v>9.1641998693303223E-2</v>
      </c>
      <c r="X137" s="5">
        <f t="shared" si="293"/>
        <v>1.6478784619271124E-2</v>
      </c>
      <c r="Y137" s="5">
        <f t="shared" si="294"/>
        <v>1.4815823879895918E-3</v>
      </c>
      <c r="Z137" s="5">
        <f t="shared" si="295"/>
        <v>2.0445412002915726E-4</v>
      </c>
      <c r="AA137" s="5">
        <f t="shared" si="296"/>
        <v>2.8135807689155367E-4</v>
      </c>
      <c r="AB137" s="5">
        <f t="shared" si="297"/>
        <v>1.9359445390688165E-4</v>
      </c>
      <c r="AC137" s="5">
        <f t="shared" si="298"/>
        <v>1.3734388868564745E-6</v>
      </c>
      <c r="AD137" s="5">
        <f t="shared" si="299"/>
        <v>3.1528120479021142E-2</v>
      </c>
      <c r="AE137" s="5">
        <f t="shared" si="300"/>
        <v>5.6692904370513972E-3</v>
      </c>
      <c r="AF137" s="5">
        <f t="shared" si="301"/>
        <v>5.0971725512513469E-4</v>
      </c>
      <c r="AG137" s="5">
        <f t="shared" si="302"/>
        <v>3.0551933915670051E-5</v>
      </c>
      <c r="AH137" s="5">
        <f t="shared" si="303"/>
        <v>9.1910790263277271E-6</v>
      </c>
      <c r="AI137" s="5">
        <f t="shared" si="304"/>
        <v>1.2648237751516452E-5</v>
      </c>
      <c r="AJ137" s="5">
        <f t="shared" si="305"/>
        <v>8.7028910185970197E-6</v>
      </c>
      <c r="AK137" s="5">
        <f t="shared" si="306"/>
        <v>3.9921404372450114E-6</v>
      </c>
      <c r="AL137" s="5">
        <f t="shared" si="307"/>
        <v>1.3594507423503256E-8</v>
      </c>
      <c r="AM137" s="5">
        <f t="shared" si="308"/>
        <v>8.6774395592688902E-3</v>
      </c>
      <c r="AN137" s="5">
        <f t="shared" si="309"/>
        <v>1.5603507080033199E-3</v>
      </c>
      <c r="AO137" s="5">
        <f t="shared" si="310"/>
        <v>1.4028875196058375E-4</v>
      </c>
      <c r="AP137" s="5">
        <f t="shared" si="311"/>
        <v>8.4087651259900022E-6</v>
      </c>
      <c r="AQ137" s="5">
        <f t="shared" si="312"/>
        <v>3.7800962277395543E-7</v>
      </c>
      <c r="AR137" s="5">
        <f t="shared" si="313"/>
        <v>3.3054235798683533E-7</v>
      </c>
      <c r="AS137" s="5">
        <f t="shared" si="314"/>
        <v>4.5487350492674161E-7</v>
      </c>
      <c r="AT137" s="5">
        <f t="shared" si="315"/>
        <v>3.1298546235423659E-7</v>
      </c>
      <c r="AU137" s="5">
        <f t="shared" si="316"/>
        <v>1.4357090280277934E-7</v>
      </c>
      <c r="AV137" s="5">
        <f t="shared" si="317"/>
        <v>4.9393518096399169E-8</v>
      </c>
      <c r="AW137" s="5">
        <f t="shared" si="318"/>
        <v>9.3444796092314874E-11</v>
      </c>
      <c r="AX137" s="5">
        <f t="shared" si="319"/>
        <v>1.9902327446294603E-3</v>
      </c>
      <c r="AY137" s="5">
        <f t="shared" si="320"/>
        <v>3.5787758024276187E-4</v>
      </c>
      <c r="AZ137" s="5">
        <f t="shared" si="321"/>
        <v>3.2176227324673928E-5</v>
      </c>
      <c r="BA137" s="5">
        <f t="shared" si="322"/>
        <v>1.9286103442538523E-6</v>
      </c>
      <c r="BB137" s="5">
        <f t="shared" si="323"/>
        <v>8.6699207051940892E-8</v>
      </c>
      <c r="BC137" s="5">
        <f t="shared" si="324"/>
        <v>3.1179973812049293E-9</v>
      </c>
      <c r="BD137" s="5">
        <f t="shared" si="325"/>
        <v>9.9061863964800762E-9</v>
      </c>
      <c r="BE137" s="5">
        <f t="shared" si="326"/>
        <v>1.3632327651041824E-8</v>
      </c>
      <c r="BF137" s="5">
        <f t="shared" si="327"/>
        <v>9.3800151616061573E-9</v>
      </c>
      <c r="BG137" s="5">
        <f t="shared" si="328"/>
        <v>4.3027469548453462E-9</v>
      </c>
      <c r="BH137" s="5">
        <f t="shared" si="329"/>
        <v>1.4802986220009042E-9</v>
      </c>
      <c r="BI137" s="5">
        <f t="shared" si="330"/>
        <v>4.0742047502099237E-10</v>
      </c>
      <c r="BJ137" s="8">
        <f t="shared" si="331"/>
        <v>0.68616114649622983</v>
      </c>
      <c r="BK137" s="8">
        <f t="shared" si="332"/>
        <v>0.26687418933282803</v>
      </c>
      <c r="BL137" s="8">
        <f t="shared" si="333"/>
        <v>4.6554928698760517E-2</v>
      </c>
      <c r="BM137" s="8">
        <f t="shared" si="334"/>
        <v>0.20476246658229982</v>
      </c>
      <c r="BN137" s="8">
        <f t="shared" si="335"/>
        <v>0.7946743745787499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1.2276029055690101</v>
      </c>
      <c r="F138">
        <f>VLOOKUP(B138,home!$B$2:$E$405,3,FALSE)</f>
        <v>0.68</v>
      </c>
      <c r="G138">
        <f>VLOOKUP(C138,away!$B$2:$E$405,4,FALSE)</f>
        <v>0.81</v>
      </c>
      <c r="H138">
        <f>VLOOKUP(A138,away!$A$2:$E$405,3,FALSE)</f>
        <v>1.0193704600484299</v>
      </c>
      <c r="I138">
        <f>VLOOKUP(C138,away!$B$2:$E$405,3,FALSE)</f>
        <v>1</v>
      </c>
      <c r="J138">
        <f>VLOOKUP(B138,home!$B$2:$E$405,4,FALSE)</f>
        <v>0.93</v>
      </c>
      <c r="K138" s="3">
        <f t="shared" si="280"/>
        <v>0.67616368038741081</v>
      </c>
      <c r="L138" s="3">
        <f t="shared" si="281"/>
        <v>0.94801452784503981</v>
      </c>
      <c r="M138" s="5">
        <f t="shared" si="282"/>
        <v>0.19707356210736263</v>
      </c>
      <c r="N138" s="5">
        <f t="shared" si="283"/>
        <v>0.1332539850615713</v>
      </c>
      <c r="O138" s="5">
        <f t="shared" si="284"/>
        <v>0.1868285999319515</v>
      </c>
      <c r="P138" s="5">
        <f t="shared" si="285"/>
        <v>0.1263267137316155</v>
      </c>
      <c r="Q138" s="5">
        <f t="shared" si="286"/>
        <v>4.5050752482760553E-2</v>
      </c>
      <c r="R138" s="5">
        <f t="shared" si="287"/>
        <v>8.8558113476219405E-2</v>
      </c>
      <c r="S138" s="5">
        <f t="shared" si="288"/>
        <v>2.0244266191240329E-2</v>
      </c>
      <c r="T138" s="5">
        <f t="shared" si="289"/>
        <v>4.2708767844007997E-2</v>
      </c>
      <c r="U138" s="5">
        <f t="shared" si="290"/>
        <v>5.9879779936246484E-2</v>
      </c>
      <c r="V138" s="5">
        <f t="shared" si="291"/>
        <v>1.4418708495901151E-3</v>
      </c>
      <c r="W138" s="5">
        <f t="shared" si="292"/>
        <v>1.0153894200988552E-2</v>
      </c>
      <c r="X138" s="5">
        <f t="shared" si="293"/>
        <v>9.6260392167386508E-3</v>
      </c>
      <c r="Y138" s="5">
        <f t="shared" si="294"/>
        <v>4.5628125115371645E-3</v>
      </c>
      <c r="Z138" s="5">
        <f t="shared" si="295"/>
        <v>2.7984792711335204E-2</v>
      </c>
      <c r="AA138" s="5">
        <f t="shared" si="296"/>
        <v>1.8922300434575202E-2</v>
      </c>
      <c r="AB138" s="5">
        <f t="shared" si="297"/>
        <v>6.3972861516193346E-3</v>
      </c>
      <c r="AC138" s="5">
        <f t="shared" si="298"/>
        <v>5.7766121729617409E-5</v>
      </c>
      <c r="AD138" s="5">
        <f t="shared" si="299"/>
        <v>1.7164236183012016E-3</v>
      </c>
      <c r="AE138" s="5">
        <f t="shared" si="300"/>
        <v>1.6271945260858886E-3</v>
      </c>
      <c r="AF138" s="5">
        <f t="shared" si="301"/>
        <v>7.7130202517967342E-4</v>
      </c>
      <c r="AG138" s="5">
        <f t="shared" si="302"/>
        <v>2.4373517507554371E-4</v>
      </c>
      <c r="AH138" s="5">
        <f t="shared" si="303"/>
        <v>6.6324975122694363E-3</v>
      </c>
      <c r="AI138" s="5">
        <f t="shared" si="304"/>
        <v>4.4846539280564493E-3</v>
      </c>
      <c r="AJ138" s="5">
        <f t="shared" si="305"/>
        <v>1.5161800526292534E-3</v>
      </c>
      <c r="AK138" s="5">
        <f t="shared" si="306"/>
        <v>3.4172862817192476E-4</v>
      </c>
      <c r="AL138" s="5">
        <f t="shared" si="307"/>
        <v>1.4811533815271527E-6</v>
      </c>
      <c r="AM138" s="5">
        <f t="shared" si="308"/>
        <v>2.3211666217088349E-4</v>
      </c>
      <c r="AN138" s="5">
        <f t="shared" si="309"/>
        <v>2.2004996789289671E-4</v>
      </c>
      <c r="AO138" s="5">
        <f t="shared" si="310"/>
        <v>1.0430528320715032E-4</v>
      </c>
      <c r="AP138" s="5">
        <f t="shared" si="311"/>
        <v>3.2960974603789927E-5</v>
      </c>
      <c r="AQ138" s="5">
        <f t="shared" si="312"/>
        <v>7.8118706940810605E-6</v>
      </c>
      <c r="AR138" s="5">
        <f t="shared" si="313"/>
        <v>1.2575407995055027E-3</v>
      </c>
      <c r="AS138" s="5">
        <f t="shared" si="314"/>
        <v>8.5030341523096784E-4</v>
      </c>
      <c r="AT138" s="5">
        <f t="shared" si="315"/>
        <v>2.8747214334427795E-4</v>
      </c>
      <c r="AU138" s="5">
        <f t="shared" si="316"/>
        <v>6.4792740817508113E-5</v>
      </c>
      <c r="AV138" s="5">
        <f t="shared" si="317"/>
        <v>1.0952624523388473E-5</v>
      </c>
      <c r="AW138" s="5">
        <f t="shared" si="318"/>
        <v>2.637329336145451E-8</v>
      </c>
      <c r="AX138" s="5">
        <f t="shared" si="319"/>
        <v>2.6158142762117638E-5</v>
      </c>
      <c r="AY138" s="5">
        <f t="shared" si="320"/>
        <v>2.4798299359932099E-5</v>
      </c>
      <c r="AZ138" s="5">
        <f t="shared" si="321"/>
        <v>1.1754574029532991E-5</v>
      </c>
      <c r="BA138" s="5">
        <f t="shared" si="322"/>
        <v>3.7145023162090953E-6</v>
      </c>
      <c r="BB138" s="5">
        <f t="shared" si="323"/>
        <v>8.8035053987006781E-7</v>
      </c>
      <c r="BC138" s="5">
        <f t="shared" si="324"/>
        <v>1.6691702027860971E-7</v>
      </c>
      <c r="BD138" s="5">
        <f t="shared" si="325"/>
        <v>1.9869449121484711E-4</v>
      </c>
      <c r="BE138" s="5">
        <f t="shared" si="326"/>
        <v>1.3434999845253508E-4</v>
      </c>
      <c r="BF138" s="5">
        <f t="shared" si="327"/>
        <v>4.5421294706854533E-5</v>
      </c>
      <c r="BG138" s="5">
        <f t="shared" si="328"/>
        <v>1.0237409932315995E-5</v>
      </c>
      <c r="BH138" s="5">
        <f t="shared" si="329"/>
        <v>1.7305411943673539E-6</v>
      </c>
      <c r="BI138" s="5">
        <f t="shared" si="330"/>
        <v>2.3402582060909122E-7</v>
      </c>
      <c r="BJ138" s="8">
        <f t="shared" si="331"/>
        <v>0.25037962420684329</v>
      </c>
      <c r="BK138" s="8">
        <f t="shared" si="332"/>
        <v>0.34517045845427963</v>
      </c>
      <c r="BL138" s="8">
        <f t="shared" si="333"/>
        <v>0.37642286953648219</v>
      </c>
      <c r="BM138" s="8">
        <f t="shared" si="334"/>
        <v>0.22284124619139276</v>
      </c>
      <c r="BN138" s="8">
        <f t="shared" si="335"/>
        <v>0.77709172679148097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1.2276029055690101</v>
      </c>
      <c r="F139">
        <f>VLOOKUP(B139,home!$B$2:$E$405,3,FALSE)</f>
        <v>1.27</v>
      </c>
      <c r="G139">
        <f>VLOOKUP(C139,away!$B$2:$E$405,4,FALSE)</f>
        <v>1.45</v>
      </c>
      <c r="H139">
        <f>VLOOKUP(A139,away!$A$2:$E$405,3,FALSE)</f>
        <v>1.0193704600484299</v>
      </c>
      <c r="I139">
        <f>VLOOKUP(C139,away!$B$2:$E$405,3,FALSE)</f>
        <v>0.5</v>
      </c>
      <c r="J139">
        <f>VLOOKUP(B139,home!$B$2:$E$405,4,FALSE)</f>
        <v>1.0900000000000001</v>
      </c>
      <c r="K139" s="3">
        <f t="shared" si="280"/>
        <v>2.260630750605332</v>
      </c>
      <c r="L139" s="3">
        <f t="shared" si="281"/>
        <v>0.5555569007263943</v>
      </c>
      <c r="M139" s="5">
        <f t="shared" si="282"/>
        <v>5.9833615052676072E-2</v>
      </c>
      <c r="N139" s="5">
        <f t="shared" si="283"/>
        <v>0.13526171010796162</v>
      </c>
      <c r="O139" s="5">
        <f t="shared" si="284"/>
        <v>3.3240977737920854E-2</v>
      </c>
      <c r="P139" s="5">
        <f t="shared" si="285"/>
        <v>7.5145576454531154E-2</v>
      </c>
      <c r="Q139" s="5">
        <f t="shared" si="286"/>
        <v>0.15288839062476106</v>
      </c>
      <c r="R139" s="5">
        <f t="shared" si="287"/>
        <v>9.2336272845971873E-3</v>
      </c>
      <c r="S139" s="5">
        <f t="shared" si="288"/>
        <v>2.3594001698344767E-2</v>
      </c>
      <c r="T139" s="5">
        <f t="shared" si="289"/>
        <v>8.4938200452538568E-2</v>
      </c>
      <c r="U139" s="5">
        <f t="shared" si="290"/>
        <v>2.0873821779188811E-2</v>
      </c>
      <c r="V139" s="5">
        <f t="shared" si="291"/>
        <v>3.2924354885913608E-3</v>
      </c>
      <c r="W139" s="5">
        <f t="shared" si="292"/>
        <v>0.11520806575229825</v>
      </c>
      <c r="X139" s="5">
        <f t="shared" si="293"/>
        <v>6.4004635948029465E-2</v>
      </c>
      <c r="Y139" s="5">
        <f t="shared" si="294"/>
        <v>1.77791085897042E-2</v>
      </c>
      <c r="Z139" s="5">
        <f t="shared" si="295"/>
        <v>1.7099351188978285E-3</v>
      </c>
      <c r="AA139" s="5">
        <f t="shared" si="296"/>
        <v>3.865531911320416E-3</v>
      </c>
      <c r="AB139" s="5">
        <f t="shared" si="297"/>
        <v>4.3692701530885685E-3</v>
      </c>
      <c r="AC139" s="5">
        <f t="shared" si="298"/>
        <v>2.5843746290414907E-4</v>
      </c>
      <c r="AD139" s="5">
        <f t="shared" si="299"/>
        <v>6.5110724039351628E-2</v>
      </c>
      <c r="AE139" s="5">
        <f t="shared" si="300"/>
        <v>3.6172712051353723E-2</v>
      </c>
      <c r="AF139" s="5">
        <f t="shared" si="301"/>
        <v>1.0047999899059181E-2</v>
      </c>
      <c r="AG139" s="5">
        <f t="shared" si="302"/>
        <v>1.8607452274734806E-3</v>
      </c>
      <c r="AH139" s="5">
        <f t="shared" si="303"/>
        <v>2.3749156377452402E-4</v>
      </c>
      <c r="AI139" s="5">
        <f t="shared" si="304"/>
        <v>5.3688073207803632E-4</v>
      </c>
      <c r="AJ139" s="5">
        <f t="shared" si="305"/>
        <v>6.0684454617155573E-4</v>
      </c>
      <c r="AK139" s="5">
        <f t="shared" si="306"/>
        <v>4.5728381397085199E-4</v>
      </c>
      <c r="AL139" s="5">
        <f t="shared" si="307"/>
        <v>1.2982957563424177E-5</v>
      </c>
      <c r="AM139" s="5">
        <f t="shared" si="308"/>
        <v>2.9438260991507204E-2</v>
      </c>
      <c r="AN139" s="5">
        <f t="shared" si="309"/>
        <v>1.6354629039216452E-2</v>
      </c>
      <c r="AO139" s="5">
        <f t="shared" si="310"/>
        <v>4.5429635107784886E-3</v>
      </c>
      <c r="AP139" s="5">
        <f t="shared" si="311"/>
        <v>8.4129157605373225E-4</v>
      </c>
      <c r="AQ139" s="5">
        <f t="shared" si="312"/>
        <v>1.1684633514990877E-4</v>
      </c>
      <c r="AR139" s="5">
        <f t="shared" si="313"/>
        <v>2.6388015423847884E-5</v>
      </c>
      <c r="AS139" s="5">
        <f t="shared" si="314"/>
        <v>5.9653559114598322E-5</v>
      </c>
      <c r="AT139" s="5">
        <f t="shared" si="315"/>
        <v>6.7427335058756974E-5</v>
      </c>
      <c r="AU139" s="5">
        <f t="shared" si="316"/>
        <v>5.0809435688398331E-5</v>
      </c>
      <c r="AV139" s="5">
        <f t="shared" si="317"/>
        <v>2.8715343184524322E-5</v>
      </c>
      <c r="AW139" s="5">
        <f t="shared" si="318"/>
        <v>4.5292815071396061E-7</v>
      </c>
      <c r="AX139" s="5">
        <f t="shared" si="319"/>
        <v>1.1091506340291098E-2</v>
      </c>
      <c r="AY139" s="5">
        <f t="shared" si="320"/>
        <v>6.1619628867992746E-3</v>
      </c>
      <c r="AZ139" s="5">
        <f t="shared" si="321"/>
        <v>1.711660501890635E-3</v>
      </c>
      <c r="BA139" s="5">
        <f t="shared" si="322"/>
        <v>3.1697493450871529E-4</v>
      </c>
      <c r="BB139" s="5">
        <f t="shared" si="323"/>
        <v>4.4024403055903409E-5</v>
      </c>
      <c r="BC139" s="5">
        <f t="shared" si="324"/>
        <v>4.8916121836134616E-6</v>
      </c>
      <c r="BD139" s="5">
        <f t="shared" si="325"/>
        <v>2.4433406775322023E-6</v>
      </c>
      <c r="BE139" s="5">
        <f t="shared" si="326"/>
        <v>5.5234910698341634E-6</v>
      </c>
      <c r="BF139" s="5">
        <f t="shared" si="327"/>
        <v>6.2432868815805269E-6</v>
      </c>
      <c r="BG139" s="5">
        <f t="shared" si="328"/>
        <v>4.7045887697839358E-6</v>
      </c>
      <c r="BH139" s="5">
        <f t="shared" si="329"/>
        <v>2.6588345104815191E-6</v>
      </c>
      <c r="BI139" s="5">
        <f t="shared" si="330"/>
        <v>1.2021286110330388E-6</v>
      </c>
      <c r="BJ139" s="8">
        <f t="shared" si="331"/>
        <v>0.75389730482396622</v>
      </c>
      <c r="BK139" s="8">
        <f t="shared" si="332"/>
        <v>0.1682990120014102</v>
      </c>
      <c r="BL139" s="8">
        <f t="shared" si="333"/>
        <v>7.3677498881101144E-2</v>
      </c>
      <c r="BM139" s="8">
        <f t="shared" si="334"/>
        <v>0.52581834360427893</v>
      </c>
      <c r="BN139" s="8">
        <f t="shared" si="335"/>
        <v>0.46560389726244794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1.2276029055690101</v>
      </c>
      <c r="F140">
        <f>VLOOKUP(B140,home!$B$2:$E$405,3,FALSE)</f>
        <v>1.1299999999999999</v>
      </c>
      <c r="G140">
        <f>VLOOKUP(C140,away!$B$2:$E$405,4,FALSE)</f>
        <v>1.73</v>
      </c>
      <c r="H140">
        <f>VLOOKUP(A140,away!$A$2:$E$405,3,FALSE)</f>
        <v>1.0193704600484299</v>
      </c>
      <c r="I140">
        <f>VLOOKUP(C140,away!$B$2:$E$405,3,FALSE)</f>
        <v>0.62</v>
      </c>
      <c r="J140">
        <f>VLOOKUP(B140,home!$B$2:$E$405,4,FALSE)</f>
        <v>1.1399999999999999</v>
      </c>
      <c r="K140" s="3">
        <f t="shared" si="280"/>
        <v>2.3998409200968576</v>
      </c>
      <c r="L140" s="3">
        <f t="shared" si="281"/>
        <v>0.72049104116223017</v>
      </c>
      <c r="M140" s="5">
        <f t="shared" si="282"/>
        <v>4.4142512383219264E-2</v>
      </c>
      <c r="N140" s="5">
        <f t="shared" si="283"/>
        <v>0.10593500753313186</v>
      </c>
      <c r="O140" s="5">
        <f t="shared" si="284"/>
        <v>3.1804284706502282E-2</v>
      </c>
      <c r="P140" s="5">
        <f t="shared" si="285"/>
        <v>7.632522387307486E-2</v>
      </c>
      <c r="Q140" s="5">
        <f t="shared" si="286"/>
        <v>0.12711358297438935</v>
      </c>
      <c r="R140" s="5">
        <f t="shared" si="287"/>
        <v>1.1457351100803913E-2</v>
      </c>
      <c r="S140" s="5">
        <f t="shared" si="288"/>
        <v>3.29927969929594E-2</v>
      </c>
      <c r="T140" s="5">
        <f t="shared" si="289"/>
        <v>9.1584197743079326E-2</v>
      </c>
      <c r="U140" s="5">
        <f t="shared" si="290"/>
        <v>2.7495820007626008E-2</v>
      </c>
      <c r="V140" s="5">
        <f t="shared" si="291"/>
        <v>6.3385170760486961E-3</v>
      </c>
      <c r="W140" s="5">
        <f t="shared" si="292"/>
        <v>0.10168412597402227</v>
      </c>
      <c r="X140" s="5">
        <f t="shared" si="293"/>
        <v>7.3262501792694681E-2</v>
      </c>
      <c r="Y140" s="5">
        <f t="shared" si="294"/>
        <v>2.6392488097384172E-2</v>
      </c>
      <c r="Z140" s="5">
        <f t="shared" si="295"/>
        <v>2.7516396078598117E-3</v>
      </c>
      <c r="AA140" s="5">
        <f t="shared" si="296"/>
        <v>6.6034973283012471E-3</v>
      </c>
      <c r="AB140" s="5">
        <f t="shared" si="297"/>
        <v>7.9236715521038038E-3</v>
      </c>
      <c r="AC140" s="5">
        <f t="shared" si="298"/>
        <v>6.8498130930557939E-4</v>
      </c>
      <c r="AD140" s="5">
        <f t="shared" si="299"/>
        <v>6.1006431609185584E-2</v>
      </c>
      <c r="AE140" s="5">
        <f t="shared" si="300"/>
        <v>4.3954587427694508E-2</v>
      </c>
      <c r="AF140" s="5">
        <f t="shared" si="301"/>
        <v>1.5834443229817946E-2</v>
      </c>
      <c r="AG140" s="5">
        <f t="shared" si="302"/>
        <v>3.8028581629585855E-3</v>
      </c>
      <c r="AH140" s="5">
        <f t="shared" si="303"/>
        <v>4.9563292149253655E-4</v>
      </c>
      <c r="AI140" s="5">
        <f t="shared" si="304"/>
        <v>1.1894401663449428E-3</v>
      </c>
      <c r="AJ140" s="5">
        <f t="shared" si="305"/>
        <v>1.4272335916007035E-3</v>
      </c>
      <c r="AK140" s="5">
        <f t="shared" si="306"/>
        <v>1.1417111918867249E-3</v>
      </c>
      <c r="AL140" s="5">
        <f t="shared" si="307"/>
        <v>4.7375057701967153E-5</v>
      </c>
      <c r="AM140" s="5">
        <f t="shared" si="308"/>
        <v>2.9281146192962793E-2</v>
      </c>
      <c r="AN140" s="5">
        <f t="shared" si="309"/>
        <v>2.1096803506991234E-2</v>
      </c>
      <c r="AO140" s="5">
        <f t="shared" si="310"/>
        <v>7.600028961973552E-3</v>
      </c>
      <c r="AP140" s="5">
        <f t="shared" si="311"/>
        <v>1.8252509265584758E-3</v>
      </c>
      <c r="AQ140" s="5">
        <f t="shared" si="312"/>
        <v>3.2876923511461037E-4</v>
      </c>
      <c r="AR140" s="5">
        <f t="shared" si="313"/>
        <v>7.1419815928087141E-5</v>
      </c>
      <c r="AS140" s="5">
        <f t="shared" si="314"/>
        <v>1.7139619677000885E-4</v>
      </c>
      <c r="AT140" s="5">
        <f t="shared" si="315"/>
        <v>2.0566180327882008E-4</v>
      </c>
      <c r="AU140" s="5">
        <f t="shared" si="316"/>
        <v>1.6451853706980752E-4</v>
      </c>
      <c r="AV140" s="5">
        <f t="shared" si="317"/>
        <v>9.8704579343648923E-5</v>
      </c>
      <c r="AW140" s="5">
        <f t="shared" si="318"/>
        <v>2.2754028120652502E-6</v>
      </c>
      <c r="AX140" s="5">
        <f t="shared" si="319"/>
        <v>1.1711682136868405E-2</v>
      </c>
      <c r="AY140" s="5">
        <f t="shared" si="320"/>
        <v>8.4381620565534086E-3</v>
      </c>
      <c r="AZ140" s="5">
        <f t="shared" si="321"/>
        <v>3.0398100828108957E-3</v>
      </c>
      <c r="BA140" s="5">
        <f t="shared" si="322"/>
        <v>7.3005197716662236E-4</v>
      </c>
      <c r="BB140" s="5">
        <f t="shared" si="323"/>
        <v>1.3149897728283112E-4</v>
      </c>
      <c r="BC140" s="5">
        <f t="shared" si="324"/>
        <v>1.8948767010855093E-5</v>
      </c>
      <c r="BD140" s="5">
        <f t="shared" si="325"/>
        <v>8.5762229229403854E-6</v>
      </c>
      <c r="BE140" s="5">
        <f t="shared" si="326"/>
        <v>2.0581570710345015E-5</v>
      </c>
      <c r="BF140" s="5">
        <f t="shared" si="327"/>
        <v>2.4696247795276464E-5</v>
      </c>
      <c r="BG140" s="5">
        <f t="shared" si="328"/>
        <v>1.9755688677318751E-5</v>
      </c>
      <c r="BH140" s="5">
        <f t="shared" si="329"/>
        <v>1.1852627523130924E-5</v>
      </c>
      <c r="BI140" s="5">
        <f t="shared" si="330"/>
        <v>5.6888841081351714E-6</v>
      </c>
      <c r="BJ140" s="8">
        <f t="shared" si="331"/>
        <v>0.73477237736565182</v>
      </c>
      <c r="BK140" s="8">
        <f t="shared" si="332"/>
        <v>0.16896956874886315</v>
      </c>
      <c r="BL140" s="8">
        <f t="shared" si="333"/>
        <v>9.034149474078966E-2</v>
      </c>
      <c r="BM140" s="8">
        <f t="shared" si="334"/>
        <v>0.59162123123830157</v>
      </c>
      <c r="BN140" s="8">
        <f t="shared" si="335"/>
        <v>0.39677796257112152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1.2276029055690101</v>
      </c>
      <c r="F141">
        <f>VLOOKUP(B141,home!$B$2:$E$405,3,FALSE)</f>
        <v>1.04</v>
      </c>
      <c r="G141">
        <f>VLOOKUP(C141,away!$B$2:$E$405,4,FALSE)</f>
        <v>0.91</v>
      </c>
      <c r="H141">
        <f>VLOOKUP(A141,away!$A$2:$E$405,3,FALSE)</f>
        <v>1.0193704600484299</v>
      </c>
      <c r="I141">
        <f>VLOOKUP(C141,away!$B$2:$E$405,3,FALSE)</f>
        <v>0.95</v>
      </c>
      <c r="J141">
        <f>VLOOKUP(B141,home!$B$2:$E$405,4,FALSE)</f>
        <v>0.54</v>
      </c>
      <c r="K141" s="3">
        <f t="shared" si="280"/>
        <v>1.1618033898305111</v>
      </c>
      <c r="L141" s="3">
        <f t="shared" si="281"/>
        <v>0.52293704600484459</v>
      </c>
      <c r="M141" s="5">
        <f t="shared" si="282"/>
        <v>0.18549257293260538</v>
      </c>
      <c r="N141" s="5">
        <f t="shared" si="283"/>
        <v>0.21550590002148423</v>
      </c>
      <c r="O141" s="5">
        <f t="shared" si="284"/>
        <v>9.7000938145214835E-2</v>
      </c>
      <c r="P141" s="5">
        <f t="shared" si="285"/>
        <v>0.11269601875385031</v>
      </c>
      <c r="Q141" s="5">
        <f t="shared" si="286"/>
        <v>0.12518774258671783</v>
      </c>
      <c r="R141" s="5">
        <f t="shared" si="287"/>
        <v>2.5362692026678645E-2</v>
      </c>
      <c r="S141" s="5">
        <f t="shared" si="288"/>
        <v>1.7117117470226952E-2</v>
      </c>
      <c r="T141" s="5">
        <f t="shared" si="289"/>
        <v>6.5465308304313088E-2</v>
      </c>
      <c r="U141" s="5">
        <f t="shared" si="290"/>
        <v>2.9466461571822523E-2</v>
      </c>
      <c r="V141" s="5">
        <f t="shared" si="291"/>
        <v>1.1555005865607271E-3</v>
      </c>
      <c r="W141" s="5">
        <f t="shared" si="292"/>
        <v>4.8481181234159391E-2</v>
      </c>
      <c r="X141" s="5">
        <f t="shared" si="293"/>
        <v>2.5352605701416814E-2</v>
      </c>
      <c r="Y141" s="5">
        <f t="shared" si="294"/>
        <v>6.6289083670122446E-3</v>
      </c>
      <c r="Z141" s="5">
        <f t="shared" si="295"/>
        <v>4.4210304157206518E-3</v>
      </c>
      <c r="AA141" s="5">
        <f t="shared" si="296"/>
        <v>5.1363681235280468E-3</v>
      </c>
      <c r="AB141" s="5">
        <f t="shared" si="297"/>
        <v>2.983724948666134E-3</v>
      </c>
      <c r="AC141" s="5">
        <f t="shared" si="298"/>
        <v>4.387652619804805E-5</v>
      </c>
      <c r="AD141" s="5">
        <f t="shared" si="299"/>
        <v>1.4081400175208437E-2</v>
      </c>
      <c r="AE141" s="5">
        <f t="shared" si="300"/>
        <v>7.3636858112356004E-3</v>
      </c>
      <c r="AF141" s="5">
        <f t="shared" si="301"/>
        <v>1.925372052917666E-3</v>
      </c>
      <c r="AG141" s="5">
        <f t="shared" si="302"/>
        <v>3.356161246043492E-4</v>
      </c>
      <c r="AH141" s="5">
        <f t="shared" si="303"/>
        <v>5.7798014647363191E-4</v>
      </c>
      <c r="AI141" s="5">
        <f t="shared" si="304"/>
        <v>6.7149929342780082E-4</v>
      </c>
      <c r="AJ141" s="5">
        <f t="shared" si="305"/>
        <v>3.900750776866061E-4</v>
      </c>
      <c r="AK141" s="5">
        <f t="shared" si="306"/>
        <v>1.5106351584823294E-4</v>
      </c>
      <c r="AL141" s="5">
        <f t="shared" si="307"/>
        <v>1.0662873970842118E-6</v>
      </c>
      <c r="AM141" s="5">
        <f t="shared" si="308"/>
        <v>3.2719636914234217E-3</v>
      </c>
      <c r="AN141" s="5">
        <f t="shared" si="309"/>
        <v>1.7110310274280707E-3</v>
      </c>
      <c r="AO141" s="5">
        <f t="shared" si="310"/>
        <v>4.4738075555293471E-4</v>
      </c>
      <c r="AP141" s="5">
        <f t="shared" si="311"/>
        <v>7.798399024942238E-5</v>
      </c>
      <c r="AQ141" s="5">
        <f t="shared" si="312"/>
        <v>1.0195179374175886E-5</v>
      </c>
      <c r="AR141" s="5">
        <f t="shared" si="313"/>
        <v>6.0449446089273712E-5</v>
      </c>
      <c r="AS141" s="5">
        <f t="shared" si="314"/>
        <v>7.0230371379894919E-5</v>
      </c>
      <c r="AT141" s="5">
        <f t="shared" si="315"/>
        <v>4.0796941769108824E-5</v>
      </c>
      <c r="AU141" s="5">
        <f t="shared" si="316"/>
        <v>1.5799341747356199E-5</v>
      </c>
      <c r="AV141" s="5">
        <f t="shared" si="317"/>
        <v>4.5889321997922856E-6</v>
      </c>
      <c r="AW141" s="5">
        <f t="shared" si="318"/>
        <v>1.7995081749543862E-8</v>
      </c>
      <c r="AX141" s="5">
        <f t="shared" si="319"/>
        <v>6.3356308468301425E-4</v>
      </c>
      <c r="AY141" s="5">
        <f t="shared" si="320"/>
        <v>3.3131360796185265E-4</v>
      </c>
      <c r="AZ141" s="5">
        <f t="shared" si="321"/>
        <v>8.6628079724389184E-5</v>
      </c>
      <c r="BA141" s="5">
        <f t="shared" si="322"/>
        <v>1.5100344037381416E-5</v>
      </c>
      <c r="BB141" s="5">
        <f t="shared" si="323"/>
        <v>1.9741323261412762E-6</v>
      </c>
      <c r="BC141" s="5">
        <f t="shared" si="324"/>
        <v>2.0646938541099837E-7</v>
      </c>
      <c r="BD141" s="5">
        <f t="shared" si="325"/>
        <v>5.268542461758979E-6</v>
      </c>
      <c r="BE141" s="5">
        <f t="shared" si="326"/>
        <v>6.1210104915375673E-6</v>
      </c>
      <c r="BF141" s="5">
        <f t="shared" si="327"/>
        <v>3.5557053691282357E-6</v>
      </c>
      <c r="BG141" s="5">
        <f t="shared" si="328"/>
        <v>1.377010183697244E-6</v>
      </c>
      <c r="BH141" s="5">
        <f t="shared" si="329"/>
        <v>3.9995377481264824E-7</v>
      </c>
      <c r="BI141" s="5">
        <f t="shared" si="330"/>
        <v>9.293353027056868E-8</v>
      </c>
      <c r="BJ141" s="8">
        <f t="shared" si="331"/>
        <v>0.51691506074121585</v>
      </c>
      <c r="BK141" s="8">
        <f t="shared" si="332"/>
        <v>0.3168374661648003</v>
      </c>
      <c r="BL141" s="8">
        <f t="shared" si="333"/>
        <v>0.16194948303834314</v>
      </c>
      <c r="BM141" s="8">
        <f t="shared" si="334"/>
        <v>0.23854588028064863</v>
      </c>
      <c r="BN141" s="8">
        <f t="shared" si="335"/>
        <v>0.76124586446655118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1.3541666666666701</v>
      </c>
      <c r="F142">
        <f>VLOOKUP(B142,home!$B$2:$E$405,3,FALSE)</f>
        <v>1.03</v>
      </c>
      <c r="G142">
        <f>VLOOKUP(C142,away!$B$2:$E$405,4,FALSE)</f>
        <v>0.9</v>
      </c>
      <c r="H142">
        <f>VLOOKUP(A142,away!$A$2:$E$405,3,FALSE)</f>
        <v>1.2682291666666701</v>
      </c>
      <c r="I142">
        <f>VLOOKUP(C142,away!$B$2:$E$405,3,FALSE)</f>
        <v>0.95</v>
      </c>
      <c r="J142">
        <f>VLOOKUP(B142,home!$B$2:$E$405,4,FALSE)</f>
        <v>1.1399999999999999</v>
      </c>
      <c r="K142" s="3">
        <f t="shared" si="280"/>
        <v>1.2553125000000032</v>
      </c>
      <c r="L142" s="3">
        <f t="shared" si="281"/>
        <v>1.3734921875000035</v>
      </c>
      <c r="M142" s="5">
        <f t="shared" si="282"/>
        <v>7.2164670038026138E-2</v>
      </c>
      <c r="N142" s="5">
        <f t="shared" si="283"/>
        <v>9.0589212357109927E-2</v>
      </c>
      <c r="O142" s="5">
        <f t="shared" si="284"/>
        <v>9.9117610510744483E-2</v>
      </c>
      <c r="P142" s="5">
        <f t="shared" si="285"/>
        <v>0.12442357544426924</v>
      </c>
      <c r="Q142" s="5">
        <f t="shared" si="286"/>
        <v>5.6858885318517426E-2</v>
      </c>
      <c r="R142" s="5">
        <f t="shared" si="287"/>
        <v>6.8068631840087906E-2</v>
      </c>
      <c r="S142" s="5">
        <f t="shared" si="288"/>
        <v>5.3631597422180953E-2</v>
      </c>
      <c r="T142" s="5">
        <f t="shared" si="289"/>
        <v>7.8095234774942332E-2</v>
      </c>
      <c r="U142" s="5">
        <f t="shared" si="290"/>
        <v>8.5447404406760574E-2</v>
      </c>
      <c r="V142" s="5">
        <f t="shared" si="291"/>
        <v>1.0274395281635656E-2</v>
      </c>
      <c r="W142" s="5">
        <f t="shared" si="292"/>
        <v>2.3791889825467191E-2</v>
      </c>
      <c r="X142" s="5">
        <f t="shared" si="293"/>
        <v>3.2677974801140007E-2</v>
      </c>
      <c r="Y142" s="5">
        <f t="shared" si="294"/>
        <v>2.2441471546343895E-2</v>
      </c>
      <c r="Z142" s="5">
        <f t="shared" si="295"/>
        <v>3.1163911348724913E-2</v>
      </c>
      <c r="AA142" s="5">
        <f t="shared" si="296"/>
        <v>3.9120447464946341E-2</v>
      </c>
      <c r="AB142" s="5">
        <f t="shared" si="297"/>
        <v>2.4554193354170292E-2</v>
      </c>
      <c r="AC142" s="5">
        <f t="shared" si="298"/>
        <v>1.1071700630959848E-3</v>
      </c>
      <c r="AD142" s="5">
        <f t="shared" si="299"/>
        <v>7.4665641741329643E-3</v>
      </c>
      <c r="AE142" s="5">
        <f t="shared" si="300"/>
        <v>1.0255267560639042E-2</v>
      </c>
      <c r="AF142" s="5">
        <f t="shared" si="301"/>
        <v>7.0427649376299736E-3</v>
      </c>
      <c r="AG142" s="5">
        <f t="shared" si="302"/>
        <v>3.2243942067445731E-3</v>
      </c>
      <c r="AH142" s="5">
        <f t="shared" si="303"/>
        <v>1.0700847192354085E-2</v>
      </c>
      <c r="AI142" s="5">
        <f t="shared" si="304"/>
        <v>1.3432907241152021E-2</v>
      </c>
      <c r="AJ142" s="5">
        <f t="shared" si="305"/>
        <v>8.4312481855793459E-3</v>
      </c>
      <c r="AK142" s="5">
        <f t="shared" si="306"/>
        <v>3.5279504126533657E-3</v>
      </c>
      <c r="AL142" s="5">
        <f t="shared" si="307"/>
        <v>7.6357618099089165E-5</v>
      </c>
      <c r="AM142" s="5">
        <f t="shared" si="308"/>
        <v>1.8745742679682619E-3</v>
      </c>
      <c r="AN142" s="5">
        <f t="shared" si="309"/>
        <v>2.5747131119429455E-3</v>
      </c>
      <c r="AO142" s="5">
        <f t="shared" si="310"/>
        <v>1.7681741721537294E-3</v>
      </c>
      <c r="AP142" s="5">
        <f t="shared" si="311"/>
        <v>8.095244705308113E-4</v>
      </c>
      <c r="AQ142" s="5">
        <f t="shared" si="312"/>
        <v>2.7796888396603635E-4</v>
      </c>
      <c r="AR142" s="5">
        <f t="shared" si="313"/>
        <v>2.9395060036659358E-3</v>
      </c>
      <c r="AS142" s="5">
        <f t="shared" si="314"/>
        <v>3.6899986302269044E-3</v>
      </c>
      <c r="AT142" s="5">
        <f t="shared" si="315"/>
        <v>2.3160507027533616E-3</v>
      </c>
      <c r="AU142" s="5">
        <f t="shared" si="316"/>
        <v>9.6912246593336209E-4</v>
      </c>
      <c r="AV142" s="5">
        <f t="shared" si="317"/>
        <v>3.0413788637924415E-4</v>
      </c>
      <c r="AW142" s="5">
        <f t="shared" si="318"/>
        <v>3.6570249107933237E-6</v>
      </c>
      <c r="AX142" s="5">
        <f t="shared" si="319"/>
        <v>3.9219608512648576E-4</v>
      </c>
      <c r="AY142" s="5">
        <f t="shared" si="320"/>
        <v>5.386782588893144E-4</v>
      </c>
      <c r="AZ142" s="5">
        <f t="shared" si="321"/>
        <v>3.6993519008028897E-4</v>
      </c>
      <c r="BA142" s="5">
        <f t="shared" si="322"/>
        <v>1.693676978188686E-4</v>
      </c>
      <c r="BB142" s="5">
        <f t="shared" si="323"/>
        <v>5.8156302442269312E-5</v>
      </c>
      <c r="BC142" s="5">
        <f t="shared" si="324"/>
        <v>1.597544541166885E-5</v>
      </c>
      <c r="BD142" s="5">
        <f t="shared" si="325"/>
        <v>6.7289808852408651E-4</v>
      </c>
      <c r="BE142" s="5">
        <f t="shared" si="326"/>
        <v>8.4469738175039458E-4</v>
      </c>
      <c r="BF142" s="5">
        <f t="shared" si="327"/>
        <v>5.3017959101427244E-4</v>
      </c>
      <c r="BG142" s="5">
        <f t="shared" si="328"/>
        <v>2.2184702261503515E-4</v>
      </c>
      <c r="BH142" s="5">
        <f t="shared" si="329"/>
        <v>6.9621835144109253E-5</v>
      </c>
      <c r="BI142" s="5">
        <f t="shared" si="330"/>
        <v>1.7479431985867972E-5</v>
      </c>
      <c r="BJ142" s="8">
        <f t="shared" si="331"/>
        <v>0.34129292338899797</v>
      </c>
      <c r="BK142" s="8">
        <f t="shared" si="332"/>
        <v>0.26221644412619632</v>
      </c>
      <c r="BL142" s="8">
        <f t="shared" si="333"/>
        <v>0.364976779648441</v>
      </c>
      <c r="BM142" s="8">
        <f t="shared" si="334"/>
        <v>0.48789245176962659</v>
      </c>
      <c r="BN142" s="8">
        <f t="shared" si="335"/>
        <v>0.5112225855087551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1.3541666666666701</v>
      </c>
      <c r="F143">
        <f>VLOOKUP(B143,home!$B$2:$E$405,3,FALSE)</f>
        <v>0.97</v>
      </c>
      <c r="G143">
        <f>VLOOKUP(C143,away!$B$2:$E$405,4,FALSE)</f>
        <v>1.62</v>
      </c>
      <c r="H143">
        <f>VLOOKUP(A143,away!$A$2:$E$405,3,FALSE)</f>
        <v>1.2682291666666701</v>
      </c>
      <c r="I143">
        <f>VLOOKUP(C143,away!$B$2:$E$405,3,FALSE)</f>
        <v>0.92</v>
      </c>
      <c r="J143">
        <f>VLOOKUP(B143,home!$B$2:$E$405,4,FALSE)</f>
        <v>0.64</v>
      </c>
      <c r="K143" s="3">
        <f t="shared" si="280"/>
        <v>2.1279375000000056</v>
      </c>
      <c r="L143" s="3">
        <f t="shared" si="281"/>
        <v>0.74673333333333536</v>
      </c>
      <c r="M143" s="5">
        <f t="shared" si="282"/>
        <v>5.6434712873062912E-2</v>
      </c>
      <c r="N143" s="5">
        <f t="shared" si="283"/>
        <v>0.1200895418243236</v>
      </c>
      <c r="O143" s="5">
        <f t="shared" si="284"/>
        <v>4.2141681259411957E-2</v>
      </c>
      <c r="P143" s="5">
        <f t="shared" si="285"/>
        <v>8.9674863864950147E-2</v>
      </c>
      <c r="Q143" s="5">
        <f t="shared" si="286"/>
        <v>0.12777151970289866</v>
      </c>
      <c r="R143" s="5">
        <f t="shared" si="287"/>
        <v>1.5734299059555819E-2</v>
      </c>
      <c r="S143" s="5">
        <f t="shared" si="288"/>
        <v>3.5623381425210134E-2</v>
      </c>
      <c r="T143" s="5">
        <f t="shared" si="289"/>
        <v>9.5411252812811459E-2</v>
      </c>
      <c r="U143" s="5">
        <f t="shared" si="290"/>
        <v>3.3481605005043644E-2</v>
      </c>
      <c r="V143" s="5">
        <f t="shared" si="291"/>
        <v>6.2895132703563433E-3</v>
      </c>
      <c r="W143" s="5">
        <f t="shared" si="292"/>
        <v>9.0629936069262534E-2</v>
      </c>
      <c r="X143" s="5">
        <f t="shared" si="293"/>
        <v>6.767639426078749E-2</v>
      </c>
      <c r="Y143" s="5">
        <f t="shared" si="294"/>
        <v>2.5268109737169427E-2</v>
      </c>
      <c r="Z143" s="5">
        <f t="shared" si="295"/>
        <v>3.9164418614685594E-3</v>
      </c>
      <c r="AA143" s="5">
        <f t="shared" si="296"/>
        <v>8.333943503588773E-3</v>
      </c>
      <c r="AB143" s="5">
        <f t="shared" si="297"/>
        <v>8.8670554520839939E-3</v>
      </c>
      <c r="AC143" s="5">
        <f t="shared" si="298"/>
        <v>6.2462801880092177E-4</v>
      </c>
      <c r="AD143" s="5">
        <f t="shared" si="299"/>
        <v>4.8213709896096711E-2</v>
      </c>
      <c r="AE143" s="5">
        <f t="shared" si="300"/>
        <v>3.6002784303078711E-2</v>
      </c>
      <c r="AF143" s="5">
        <f t="shared" si="301"/>
        <v>1.3442239565959526E-2</v>
      </c>
      <c r="AG143" s="5">
        <f t="shared" si="302"/>
        <v>3.3459227861847339E-3</v>
      </c>
      <c r="AH143" s="5">
        <f t="shared" si="303"/>
        <v>7.3113442150515764E-4</v>
      </c>
      <c r="AI143" s="5">
        <f t="shared" si="304"/>
        <v>1.5558083530616352E-3</v>
      </c>
      <c r="AJ143" s="5">
        <f t="shared" si="305"/>
        <v>1.6553314686465514E-3</v>
      </c>
      <c r="AK143" s="5">
        <f t="shared" si="306"/>
        <v>1.17414730235436E-3</v>
      </c>
      <c r="AL143" s="5">
        <f t="shared" si="307"/>
        <v>3.9701403409774212E-5</v>
      </c>
      <c r="AM143" s="5">
        <f t="shared" si="308"/>
        <v>2.0519152260405113E-2</v>
      </c>
      <c r="AN143" s="5">
        <f t="shared" si="309"/>
        <v>1.5322334964586551E-2</v>
      </c>
      <c r="AO143" s="5">
        <f t="shared" si="310"/>
        <v>5.7208491312778142E-3</v>
      </c>
      <c r="AP143" s="5">
        <f t="shared" si="311"/>
        <v>1.4239829137653989E-3</v>
      </c>
      <c r="AQ143" s="5">
        <f t="shared" si="312"/>
        <v>2.6583387695143799E-4</v>
      </c>
      <c r="AR143" s="5">
        <f t="shared" si="313"/>
        <v>1.0919248873705728E-4</v>
      </c>
      <c r="AS143" s="5">
        <f t="shared" si="314"/>
        <v>2.323547915019124E-4</v>
      </c>
      <c r="AT143" s="5">
        <f t="shared" si="315"/>
        <v>2.4721823707080104E-4</v>
      </c>
      <c r="AU143" s="5">
        <f t="shared" si="316"/>
        <v>1.7535498578228302E-4</v>
      </c>
      <c r="AV143" s="5">
        <f t="shared" si="317"/>
        <v>9.3286112514521952E-5</v>
      </c>
      <c r="AW143" s="5">
        <f t="shared" si="318"/>
        <v>1.7523778878332052E-6</v>
      </c>
      <c r="AX143" s="5">
        <f t="shared" si="319"/>
        <v>7.2772455938543215E-3</v>
      </c>
      <c r="AY143" s="5">
        <f t="shared" si="320"/>
        <v>5.4341618597841647E-3</v>
      </c>
      <c r="AZ143" s="5">
        <f t="shared" si="321"/>
        <v>2.0289348997147533E-3</v>
      </c>
      <c r="BA143" s="5">
        <f t="shared" si="322"/>
        <v>5.0502444026011132E-4</v>
      </c>
      <c r="BB143" s="5">
        <f t="shared" si="323"/>
        <v>9.4279645922558709E-5</v>
      </c>
      <c r="BC143" s="5">
        <f t="shared" si="324"/>
        <v>1.4080350853047777E-5</v>
      </c>
      <c r="BD143" s="5">
        <f t="shared" si="325"/>
        <v>1.3589611848264233E-5</v>
      </c>
      <c r="BE143" s="5">
        <f t="shared" si="326"/>
        <v>2.8917844662365843E-5</v>
      </c>
      <c r="BF143" s="5">
        <f t="shared" si="327"/>
        <v>3.0767683038111645E-5</v>
      </c>
      <c r="BG143" s="5">
        <f t="shared" si="328"/>
        <v>2.1823902174970622E-5</v>
      </c>
      <c r="BH143" s="5">
        <f t="shared" si="329"/>
        <v>1.1609974958612917E-5</v>
      </c>
      <c r="BI143" s="5">
        <f t="shared" si="330"/>
        <v>4.941060217698687E-6</v>
      </c>
      <c r="BJ143" s="8">
        <f t="shared" si="331"/>
        <v>0.68645729089594831</v>
      </c>
      <c r="BK143" s="8">
        <f t="shared" si="332"/>
        <v>0.19412096271557439</v>
      </c>
      <c r="BL143" s="8">
        <f t="shared" si="333"/>
        <v>0.11464406251775849</v>
      </c>
      <c r="BM143" s="8">
        <f t="shared" si="334"/>
        <v>0.54185972992465026</v>
      </c>
      <c r="BN143" s="8">
        <f t="shared" si="335"/>
        <v>0.45184661858420305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1.3541666666666701</v>
      </c>
      <c r="F144">
        <f>VLOOKUP(B144,home!$B$2:$E$405,3,FALSE)</f>
        <v>0.91</v>
      </c>
      <c r="G144">
        <f>VLOOKUP(C144,away!$B$2:$E$405,4,FALSE)</f>
        <v>1.19</v>
      </c>
      <c r="H144">
        <f>VLOOKUP(A144,away!$A$2:$E$405,3,FALSE)</f>
        <v>1.2682291666666701</v>
      </c>
      <c r="I144">
        <f>VLOOKUP(C144,away!$B$2:$E$405,3,FALSE)</f>
        <v>0.7</v>
      </c>
      <c r="J144">
        <f>VLOOKUP(B144,home!$B$2:$E$405,4,FALSE)</f>
        <v>0.73</v>
      </c>
      <c r="K144" s="3">
        <f t="shared" si="280"/>
        <v>1.466427083333337</v>
      </c>
      <c r="L144" s="3">
        <f t="shared" si="281"/>
        <v>0.64806510416666829</v>
      </c>
      <c r="M144" s="5">
        <f t="shared" si="282"/>
        <v>0.12069456420220846</v>
      </c>
      <c r="N144" s="5">
        <f t="shared" si="283"/>
        <v>0.17698977775723276</v>
      </c>
      <c r="O144" s="5">
        <f t="shared" si="284"/>
        <v>7.8217935322054857E-2</v>
      </c>
      <c r="P144" s="5">
        <f t="shared" si="285"/>
        <v>0.11470089875867652</v>
      </c>
      <c r="Q144" s="5">
        <f t="shared" si="286"/>
        <v>0.12977130178817722</v>
      </c>
      <c r="R144" s="5">
        <f t="shared" si="287"/>
        <v>2.5345157201094599E-2</v>
      </c>
      <c r="S144" s="5">
        <f t="shared" si="288"/>
        <v>2.7251219354846944E-2</v>
      </c>
      <c r="T144" s="5">
        <f t="shared" si="289"/>
        <v>8.4100252211199211E-2</v>
      </c>
      <c r="U144" s="5">
        <f t="shared" si="290"/>
        <v>3.7166824951026085E-2</v>
      </c>
      <c r="V144" s="5">
        <f t="shared" si="291"/>
        <v>2.87754775677111E-3</v>
      </c>
      <c r="W144" s="5">
        <f t="shared" si="292"/>
        <v>6.3433383860535653E-2</v>
      </c>
      <c r="X144" s="5">
        <f t="shared" si="293"/>
        <v>4.1108962519222296E-2</v>
      </c>
      <c r="Y144" s="5">
        <f t="shared" si="294"/>
        <v>1.3320642038601728E-2</v>
      </c>
      <c r="Z144" s="5">
        <f t="shared" si="295"/>
        <v>5.4751039805493191E-3</v>
      </c>
      <c r="AA144" s="5">
        <f t="shared" si="296"/>
        <v>8.0288407611436817E-3</v>
      </c>
      <c r="AB144" s="5">
        <f t="shared" si="297"/>
        <v>5.8868547699558712E-3</v>
      </c>
      <c r="AC144" s="5">
        <f t="shared" si="298"/>
        <v>1.7091558560670272E-4</v>
      </c>
      <c r="AD144" s="5">
        <f t="shared" si="299"/>
        <v>2.3255108020142325E-2</v>
      </c>
      <c r="AE144" s="5">
        <f t="shared" si="300"/>
        <v>1.5070824001480658E-2</v>
      </c>
      <c r="AF144" s="5">
        <f t="shared" si="301"/>
        <v>4.8834375631985434E-3</v>
      </c>
      <c r="AG144" s="5">
        <f t="shared" si="302"/>
        <v>1.0549284910285617E-3</v>
      </c>
      <c r="AH144" s="5">
        <f t="shared" si="303"/>
        <v>8.8705595786950841E-4</v>
      </c>
      <c r="AI144" s="5">
        <f t="shared" si="304"/>
        <v>1.3008028810520429E-3</v>
      </c>
      <c r="AJ144" s="5">
        <f t="shared" si="305"/>
        <v>9.5376628742637479E-4</v>
      </c>
      <c r="AK144" s="5">
        <f t="shared" si="306"/>
        <v>4.6620957168410791E-4</v>
      </c>
      <c r="AL144" s="5">
        <f t="shared" si="307"/>
        <v>6.4971182125849495E-6</v>
      </c>
      <c r="AM144" s="5">
        <f t="shared" si="308"/>
        <v>6.8203840453157933E-3</v>
      </c>
      <c r="AN144" s="5">
        <f t="shared" si="309"/>
        <v>4.4200528967842613E-3</v>
      </c>
      <c r="AO144" s="5">
        <f t="shared" si="310"/>
        <v>1.4322410204883381E-3</v>
      </c>
      <c r="AP144" s="5">
        <f t="shared" si="311"/>
        <v>3.0939514204485007E-4</v>
      </c>
      <c r="AQ144" s="5">
        <f t="shared" si="312"/>
        <v>5.0127048739489214E-5</v>
      </c>
      <c r="AR144" s="5">
        <f t="shared" si="313"/>
        <v>1.1497400234767339E-4</v>
      </c>
      <c r="AS144" s="5">
        <f t="shared" si="314"/>
        <v>1.6860099092185895E-4</v>
      </c>
      <c r="AT144" s="5">
        <f t="shared" si="315"/>
        <v>1.2362052968232606E-4</v>
      </c>
      <c r="AU144" s="5">
        <f t="shared" si="316"/>
        <v>6.0426830927391869E-5</v>
      </c>
      <c r="AV144" s="5">
        <f t="shared" si="317"/>
        <v>2.215288535798299E-5</v>
      </c>
      <c r="AW144" s="5">
        <f t="shared" si="318"/>
        <v>1.7151313207912731E-7</v>
      </c>
      <c r="AX144" s="5">
        <f t="shared" si="319"/>
        <v>1.6669326471309444E-3</v>
      </c>
      <c r="AY144" s="5">
        <f t="shared" si="320"/>
        <v>1.0802808796017355E-3</v>
      </c>
      <c r="AZ144" s="5">
        <f t="shared" si="321"/>
        <v>3.5004617038417938E-4</v>
      </c>
      <c r="BA144" s="5">
        <f t="shared" si="322"/>
        <v>7.5617569291055504E-5</v>
      </c>
      <c r="BB144" s="5">
        <f t="shared" si="323"/>
        <v>1.2251276979859535E-5</v>
      </c>
      <c r="BC144" s="5">
        <f t="shared" si="324"/>
        <v>1.5879250184254754E-6</v>
      </c>
      <c r="BD144" s="5">
        <f t="shared" si="325"/>
        <v>1.2418439801317281E-5</v>
      </c>
      <c r="BE144" s="5">
        <f t="shared" si="326"/>
        <v>1.8210736457396328E-5</v>
      </c>
      <c r="BF144" s="5">
        <f t="shared" si="327"/>
        <v>1.3352358574285885E-5</v>
      </c>
      <c r="BG144" s="5">
        <f t="shared" si="328"/>
        <v>6.5267534132369738E-6</v>
      </c>
      <c r="BH144" s="5">
        <f t="shared" si="329"/>
        <v>2.3927519928522499E-6</v>
      </c>
      <c r="BI144" s="5">
        <f t="shared" si="330"/>
        <v>7.0175926520367017E-7</v>
      </c>
      <c r="BJ144" s="8">
        <f t="shared" si="331"/>
        <v>0.56920753487259812</v>
      </c>
      <c r="BK144" s="8">
        <f t="shared" si="332"/>
        <v>0.26678192365592407</v>
      </c>
      <c r="BL144" s="8">
        <f t="shared" si="333"/>
        <v>0.15879682574204862</v>
      </c>
      <c r="BM144" s="8">
        <f t="shared" si="334"/>
        <v>0.35346164385520595</v>
      </c>
      <c r="BN144" s="8">
        <f t="shared" si="335"/>
        <v>0.64571963502944441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1.3541666666666701</v>
      </c>
      <c r="F145">
        <f>VLOOKUP(B145,home!$B$2:$E$405,3,FALSE)</f>
        <v>0.97</v>
      </c>
      <c r="G145">
        <f>VLOOKUP(C145,away!$B$2:$E$405,4,FALSE)</f>
        <v>0.74</v>
      </c>
      <c r="H145">
        <f>VLOOKUP(A145,away!$A$2:$E$405,3,FALSE)</f>
        <v>1.2682291666666701</v>
      </c>
      <c r="I145">
        <f>VLOOKUP(C145,away!$B$2:$E$405,3,FALSE)</f>
        <v>0.78</v>
      </c>
      <c r="J145">
        <f>VLOOKUP(B145,home!$B$2:$E$405,4,FALSE)</f>
        <v>1.58</v>
      </c>
      <c r="K145" s="3">
        <f t="shared" si="280"/>
        <v>0.97202083333333578</v>
      </c>
      <c r="L145" s="3">
        <f t="shared" si="281"/>
        <v>1.5629656250000044</v>
      </c>
      <c r="M145" s="5">
        <f t="shared" si="282"/>
        <v>7.9262792607780144E-2</v>
      </c>
      <c r="N145" s="5">
        <f t="shared" si="283"/>
        <v>7.7045085722941817E-2</v>
      </c>
      <c r="O145" s="5">
        <f t="shared" si="284"/>
        <v>0.12388502018746482</v>
      </c>
      <c r="P145" s="5">
        <f t="shared" si="285"/>
        <v>0.12041882056013667</v>
      </c>
      <c r="Q145" s="5">
        <f t="shared" si="286"/>
        <v>3.7444714214326096E-2</v>
      </c>
      <c r="R145" s="5">
        <f t="shared" si="287"/>
        <v>9.6814014002719564E-2</v>
      </c>
      <c r="S145" s="5">
        <f t="shared" si="288"/>
        <v>4.5736126207566473E-2</v>
      </c>
      <c r="T145" s="5">
        <f t="shared" si="289"/>
        <v>5.8524801154940735E-2</v>
      </c>
      <c r="U145" s="5">
        <f t="shared" si="290"/>
        <v>9.4105238569268709E-2</v>
      </c>
      <c r="V145" s="5">
        <f t="shared" si="291"/>
        <v>7.7204367251797607E-3</v>
      </c>
      <c r="W145" s="5">
        <f t="shared" si="292"/>
        <v>1.2132347438179288E-2</v>
      </c>
      <c r="X145" s="5">
        <f t="shared" si="293"/>
        <v>1.896244199643109E-2</v>
      </c>
      <c r="Y145" s="5">
        <f t="shared" si="294"/>
        <v>1.4818822503239128E-2</v>
      </c>
      <c r="Z145" s="5">
        <f t="shared" si="295"/>
        <v>5.0438991968173273E-2</v>
      </c>
      <c r="AA145" s="5">
        <f t="shared" si="296"/>
        <v>4.9027751005397212E-2</v>
      </c>
      <c r="AB145" s="5">
        <f t="shared" si="297"/>
        <v>2.3827997694362744E-2</v>
      </c>
      <c r="AC145" s="5">
        <f t="shared" si="298"/>
        <v>7.3307242754469255E-4</v>
      </c>
      <c r="AD145" s="5">
        <f t="shared" si="299"/>
        <v>2.9482236167871476E-3</v>
      </c>
      <c r="AE145" s="5">
        <f t="shared" si="300"/>
        <v>4.6079721678514976E-3</v>
      </c>
      <c r="AF145" s="5">
        <f t="shared" si="301"/>
        <v>3.6010510496543211E-3</v>
      </c>
      <c r="AG145" s="5">
        <f t="shared" si="302"/>
        <v>1.87610633482663E-3</v>
      </c>
      <c r="AH145" s="5">
        <f t="shared" si="303"/>
        <v>1.9708602651476531E-2</v>
      </c>
      <c r="AI145" s="5">
        <f t="shared" si="304"/>
        <v>1.9157172373123806E-2</v>
      </c>
      <c r="AJ145" s="5">
        <f t="shared" si="305"/>
        <v>9.3105853272170795E-3</v>
      </c>
      <c r="AK145" s="5">
        <f t="shared" si="306"/>
        <v>3.0166943028608921E-3</v>
      </c>
      <c r="AL145" s="5">
        <f t="shared" si="307"/>
        <v>4.454837595586981E-5</v>
      </c>
      <c r="AM145" s="5">
        <f t="shared" si="308"/>
        <v>5.7314695536849305E-4</v>
      </c>
      <c r="AN145" s="5">
        <f t="shared" si="309"/>
        <v>8.9580898931436621E-4</v>
      </c>
      <c r="AO145" s="5">
        <f t="shared" si="310"/>
        <v>7.000593284321755E-4</v>
      </c>
      <c r="AP145" s="5">
        <f t="shared" si="311"/>
        <v>3.6472288860002624E-4</v>
      </c>
      <c r="AQ145" s="5">
        <f t="shared" si="312"/>
        <v>1.4251233438313673E-4</v>
      </c>
      <c r="AR145" s="5">
        <f t="shared" si="313"/>
        <v>6.1607736922083553E-3</v>
      </c>
      <c r="AS145" s="5">
        <f t="shared" si="314"/>
        <v>5.9884003782784568E-3</v>
      </c>
      <c r="AT145" s="5">
        <f t="shared" si="315"/>
        <v>2.9104249630139446E-3</v>
      </c>
      <c r="AU145" s="5">
        <f t="shared" si="316"/>
        <v>9.4299789930098589E-4</v>
      </c>
      <c r="AV145" s="5">
        <f t="shared" si="317"/>
        <v>2.2915340097753233E-4</v>
      </c>
      <c r="AW145" s="5">
        <f t="shared" si="318"/>
        <v>1.8799849609908175E-6</v>
      </c>
      <c r="AX145" s="5">
        <f t="shared" si="319"/>
        <v>9.2851796863291101E-5</v>
      </c>
      <c r="AY145" s="5">
        <f t="shared" si="320"/>
        <v>1.4512416671680722E-4</v>
      </c>
      <c r="AZ145" s="5">
        <f t="shared" si="321"/>
        <v>1.1341204196756974E-4</v>
      </c>
      <c r="BA145" s="5">
        <f t="shared" si="322"/>
        <v>5.9086374352123136E-5</v>
      </c>
      <c r="BB145" s="5">
        <f t="shared" si="323"/>
        <v>2.3087493004562587E-5</v>
      </c>
      <c r="BC145" s="5">
        <f t="shared" si="324"/>
        <v>7.2169915867118824E-6</v>
      </c>
      <c r="BD145" s="5">
        <f t="shared" si="325"/>
        <v>1.604846250721002E-3</v>
      </c>
      <c r="BE145" s="5">
        <f t="shared" si="326"/>
        <v>1.5599439899977078E-3</v>
      </c>
      <c r="BF145" s="5">
        <f t="shared" si="327"/>
        <v>7.5814902855545038E-4</v>
      </c>
      <c r="BG145" s="5">
        <f t="shared" si="328"/>
        <v>2.4564555017577599E-4</v>
      </c>
      <c r="BH145" s="5">
        <f t="shared" si="329"/>
        <v>5.9693148096620869E-5</v>
      </c>
      <c r="BI145" s="5">
        <f t="shared" si="330"/>
        <v>1.1604596711433531E-5</v>
      </c>
      <c r="BJ145" s="8">
        <f t="shared" si="331"/>
        <v>0.23507859555976707</v>
      </c>
      <c r="BK145" s="8">
        <f t="shared" si="332"/>
        <v>0.25406092107088041</v>
      </c>
      <c r="BL145" s="8">
        <f t="shared" si="333"/>
        <v>0.45932470901192857</v>
      </c>
      <c r="BM145" s="8">
        <f t="shared" si="334"/>
        <v>0.46388952613362427</v>
      </c>
      <c r="BN145" s="8">
        <f t="shared" si="335"/>
        <v>0.53487044729536914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1.3541666666666701</v>
      </c>
      <c r="F146">
        <f>VLOOKUP(B146,home!$B$2:$E$405,3,FALSE)</f>
        <v>1.39</v>
      </c>
      <c r="G146">
        <f>VLOOKUP(C146,away!$B$2:$E$405,4,FALSE)</f>
        <v>1.29</v>
      </c>
      <c r="H146">
        <f>VLOOKUP(A146,away!$A$2:$E$405,3,FALSE)</f>
        <v>1.2682291666666701</v>
      </c>
      <c r="I146">
        <f>VLOOKUP(C146,away!$B$2:$E$405,3,FALSE)</f>
        <v>0.78</v>
      </c>
      <c r="J146">
        <f>VLOOKUP(B146,home!$B$2:$E$405,4,FALSE)</f>
        <v>0.88</v>
      </c>
      <c r="K146" s="3">
        <f t="shared" si="280"/>
        <v>2.428156250000006</v>
      </c>
      <c r="L146" s="3">
        <f t="shared" si="281"/>
        <v>0.87051250000000235</v>
      </c>
      <c r="M146" s="5">
        <f t="shared" si="282"/>
        <v>3.6932300815014842E-2</v>
      </c>
      <c r="N146" s="5">
        <f t="shared" si="283"/>
        <v>8.9677397050858615E-2</v>
      </c>
      <c r="O146" s="5">
        <f t="shared" si="284"/>
        <v>3.2150029513230698E-2</v>
      </c>
      <c r="P146" s="5">
        <f t="shared" si="285"/>
        <v>7.8065295100235785E-2</v>
      </c>
      <c r="Q146" s="5">
        <f t="shared" si="286"/>
        <v>0.10887536606638726</v>
      </c>
      <c r="R146" s="5">
        <f t="shared" si="287"/>
        <v>1.3993501283318156E-2</v>
      </c>
      <c r="S146" s="5">
        <f t="shared" si="288"/>
        <v>4.1252441390067014E-2</v>
      </c>
      <c r="T146" s="5">
        <f t="shared" si="289"/>
        <v>9.4777367102866203E-2</v>
      </c>
      <c r="U146" s="5">
        <f t="shared" si="290"/>
        <v>3.3978407600472091E-2</v>
      </c>
      <c r="V146" s="5">
        <f t="shared" si="291"/>
        <v>9.6885500697039707E-3</v>
      </c>
      <c r="W146" s="5">
        <f t="shared" si="292"/>
        <v>8.8122133528378901E-2</v>
      </c>
      <c r="X146" s="5">
        <f t="shared" si="293"/>
        <v>7.6711418763123151E-2</v>
      </c>
      <c r="Y146" s="5">
        <f t="shared" si="294"/>
        <v>3.3389124463016708E-2</v>
      </c>
      <c r="Z146" s="5">
        <f t="shared" si="295"/>
        <v>4.0605059286315101E-3</v>
      </c>
      <c r="AA146" s="5">
        <f t="shared" si="296"/>
        <v>9.859542848768681E-3</v>
      </c>
      <c r="AB146" s="5">
        <f t="shared" si="297"/>
        <v>1.1970255295190271E-2</v>
      </c>
      <c r="AC146" s="5">
        <f t="shared" si="298"/>
        <v>1.2799424616022027E-3</v>
      </c>
      <c r="AD146" s="5">
        <f t="shared" si="299"/>
        <v>5.3493577322567078E-2</v>
      </c>
      <c r="AE146" s="5">
        <f t="shared" si="300"/>
        <v>4.6566827729011301E-2</v>
      </c>
      <c r="AF146" s="5">
        <f t="shared" si="301"/>
        <v>2.0268502811725528E-2</v>
      </c>
      <c r="AG146" s="5">
        <f t="shared" si="302"/>
        <v>5.8813283512974225E-3</v>
      </c>
      <c r="AH146" s="5">
        <f t="shared" si="303"/>
        <v>8.8368029179946152E-4</v>
      </c>
      <c r="AI146" s="5">
        <f t="shared" si="304"/>
        <v>2.1457138235346919E-3</v>
      </c>
      <c r="AJ146" s="5">
        <f t="shared" si="305"/>
        <v>2.6050642156635866E-3</v>
      </c>
      <c r="AK146" s="5">
        <f t="shared" si="306"/>
        <v>2.1085009856382998E-3</v>
      </c>
      <c r="AL146" s="5">
        <f t="shared" si="307"/>
        <v>1.082186419706362E-4</v>
      </c>
      <c r="AM146" s="5">
        <f t="shared" si="308"/>
        <v>2.5978152822129969E-2</v>
      </c>
      <c r="AN146" s="5">
        <f t="shared" si="309"/>
        <v>2.2614306758574478E-2</v>
      </c>
      <c r="AO146" s="5">
        <f t="shared" si="310"/>
        <v>9.8430183560868096E-3</v>
      </c>
      <c r="AP146" s="5">
        <f t="shared" si="311"/>
        <v>2.8561568389010141E-3</v>
      </c>
      <c r="AQ146" s="5">
        <f t="shared" si="312"/>
        <v>6.2158005755595625E-4</v>
      </c>
      <c r="AR146" s="5">
        <f t="shared" si="313"/>
        <v>1.538509480030162E-4</v>
      </c>
      <c r="AS146" s="5">
        <f t="shared" si="314"/>
        <v>3.7357414096194979E-4</v>
      </c>
      <c r="AT146" s="5">
        <f t="shared" si="315"/>
        <v>4.5354819260757091E-4</v>
      </c>
      <c r="AU146" s="5">
        <f t="shared" si="316"/>
        <v>3.6709529285209317E-4</v>
      </c>
      <c r="AV146" s="5">
        <f t="shared" si="317"/>
        <v>2.2284118242109813E-4</v>
      </c>
      <c r="AW146" s="5">
        <f t="shared" si="318"/>
        <v>6.3540586682727542E-6</v>
      </c>
      <c r="AX146" s="5">
        <f t="shared" si="319"/>
        <v>1.051316902308503E-2</v>
      </c>
      <c r="AY146" s="5">
        <f t="shared" si="320"/>
        <v>9.1518450492083341E-3</v>
      </c>
      <c r="AZ146" s="5">
        <f t="shared" si="321"/>
        <v>3.9833977566994952E-3</v>
      </c>
      <c r="BA146" s="5">
        <f t="shared" si="322"/>
        <v>1.1558658465596263E-3</v>
      </c>
      <c r="BB146" s="5">
        <f t="shared" si="323"/>
        <v>2.5154891693830977E-4</v>
      </c>
      <c r="BC146" s="5">
        <f t="shared" si="324"/>
        <v>4.3795295311252208E-5</v>
      </c>
      <c r="BD146" s="5">
        <f t="shared" si="325"/>
        <v>2.2321528895579326E-5</v>
      </c>
      <c r="BE146" s="5">
        <f t="shared" si="326"/>
        <v>5.4200159897356677E-5</v>
      </c>
      <c r="BF146" s="5">
        <f t="shared" si="327"/>
        <v>6.5803228502883166E-5</v>
      </c>
      <c r="BG146" s="5">
        <f t="shared" si="328"/>
        <v>5.3260173519818084E-5</v>
      </c>
      <c r="BH146" s="5">
        <f t="shared" si="329"/>
        <v>3.2331005802057774E-5</v>
      </c>
      <c r="BI146" s="5">
        <f t="shared" si="330"/>
        <v>1.5700946761410608E-5</v>
      </c>
      <c r="BJ146" s="8">
        <f t="shared" si="331"/>
        <v>0.70477587991028257</v>
      </c>
      <c r="BK146" s="8">
        <f t="shared" si="332"/>
        <v>0.17647859352780279</v>
      </c>
      <c r="BL146" s="8">
        <f t="shared" si="333"/>
        <v>0.1115092226578408</v>
      </c>
      <c r="BM146" s="8">
        <f t="shared" si="334"/>
        <v>0.62798482120497201</v>
      </c>
      <c r="BN146" s="8">
        <f t="shared" si="335"/>
        <v>0.35969388982904538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1.3541666666666701</v>
      </c>
      <c r="F147">
        <f>VLOOKUP(B147,home!$B$2:$E$405,3,FALSE)</f>
        <v>0.83</v>
      </c>
      <c r="G147">
        <f>VLOOKUP(C147,away!$B$2:$E$405,4,FALSE)</f>
        <v>1.22</v>
      </c>
      <c r="H147">
        <f>VLOOKUP(A147,away!$A$2:$E$405,3,FALSE)</f>
        <v>1.2682291666666701</v>
      </c>
      <c r="I147">
        <f>VLOOKUP(C147,away!$B$2:$E$405,3,FALSE)</f>
        <v>0.56000000000000005</v>
      </c>
      <c r="J147">
        <f>VLOOKUP(B147,home!$B$2:$E$405,4,FALSE)</f>
        <v>0.42</v>
      </c>
      <c r="K147" s="3">
        <f t="shared" si="280"/>
        <v>1.3712291666666701</v>
      </c>
      <c r="L147" s="3">
        <f t="shared" si="281"/>
        <v>0.29828750000000082</v>
      </c>
      <c r="M147" s="5">
        <f t="shared" si="282"/>
        <v>0.18833807371231745</v>
      </c>
      <c r="N147" s="5">
        <f t="shared" si="283"/>
        <v>0.25825465986814694</v>
      </c>
      <c r="O147" s="5">
        <f t="shared" si="284"/>
        <v>5.6178893162463044E-2</v>
      </c>
      <c r="P147" s="5">
        <f t="shared" si="285"/>
        <v>7.7034136855420085E-2</v>
      </c>
      <c r="Q147" s="5">
        <f t="shared" si="286"/>
        <v>0.17706316101939173</v>
      </c>
      <c r="R147" s="5">
        <f t="shared" si="287"/>
        <v>8.3787307970991202E-3</v>
      </c>
      <c r="S147" s="5">
        <f t="shared" si="288"/>
        <v>7.8771356795918623E-3</v>
      </c>
      <c r="T147" s="5">
        <f t="shared" si="289"/>
        <v>5.2815727642571954E-2</v>
      </c>
      <c r="U147" s="5">
        <f t="shared" si="290"/>
        <v>1.1489160048630591E-2</v>
      </c>
      <c r="V147" s="5">
        <f t="shared" si="291"/>
        <v>3.5799001468750022E-4</v>
      </c>
      <c r="W147" s="5">
        <f t="shared" si="292"/>
        <v>8.0931390243995635E-2</v>
      </c>
      <c r="X147" s="5">
        <f t="shared" si="293"/>
        <v>2.4140822067405913E-2</v>
      </c>
      <c r="Y147" s="5">
        <f t="shared" si="294"/>
        <v>3.6004527312156801E-3</v>
      </c>
      <c r="Z147" s="5">
        <f t="shared" si="295"/>
        <v>8.3309022087990397E-4</v>
      </c>
      <c r="AA147" s="5">
        <f t="shared" si="296"/>
        <v>1.1423576093353028E-3</v>
      </c>
      <c r="AB147" s="5">
        <f t="shared" si="297"/>
        <v>7.8321703634208831E-4</v>
      </c>
      <c r="AC147" s="5">
        <f t="shared" si="298"/>
        <v>9.1515788738084418E-6</v>
      </c>
      <c r="AD147" s="5">
        <f t="shared" si="299"/>
        <v>2.7743870700362307E-2</v>
      </c>
      <c r="AE147" s="5">
        <f t="shared" si="300"/>
        <v>8.2756498315343444E-3</v>
      </c>
      <c r="AF147" s="5">
        <f t="shared" si="301"/>
        <v>1.2342614495619037E-3</v>
      </c>
      <c r="AG147" s="5">
        <f t="shared" si="302"/>
        <v>1.2272158737873252E-4</v>
      </c>
      <c r="AH147" s="5">
        <f t="shared" si="303"/>
        <v>6.2125099815178738E-5</v>
      </c>
      <c r="AI147" s="5">
        <f t="shared" si="304"/>
        <v>8.5187748848651243E-5</v>
      </c>
      <c r="AJ147" s="5">
        <f t="shared" si="305"/>
        <v>5.8405962931972814E-5</v>
      </c>
      <c r="AK147" s="5">
        <f t="shared" si="306"/>
        <v>2.6695986626524496E-5</v>
      </c>
      <c r="AL147" s="5">
        <f t="shared" si="307"/>
        <v>1.497273420105121E-7</v>
      </c>
      <c r="AM147" s="5">
        <f t="shared" si="308"/>
        <v>7.6086409401131183E-3</v>
      </c>
      <c r="AN147" s="5">
        <f t="shared" si="309"/>
        <v>2.269562484423998E-3</v>
      </c>
      <c r="AO147" s="5">
        <f t="shared" si="310"/>
        <v>3.3849105978631257E-4</v>
      </c>
      <c r="AP147" s="5">
        <f t="shared" si="311"/>
        <v>3.365588399867001E-5</v>
      </c>
      <c r="AQ147" s="5">
        <f t="shared" si="312"/>
        <v>2.5097823745633264E-6</v>
      </c>
      <c r="AR147" s="5">
        <f t="shared" si="313"/>
        <v>3.7062281422240368E-6</v>
      </c>
      <c r="AS147" s="5">
        <f t="shared" si="314"/>
        <v>5.0820881269384265E-6</v>
      </c>
      <c r="AT147" s="5">
        <f t="shared" si="315"/>
        <v>3.4843537336141788E-6</v>
      </c>
      <c r="AU147" s="5">
        <f t="shared" si="316"/>
        <v>1.5926158221718899E-6</v>
      </c>
      <c r="AV147" s="5">
        <f t="shared" si="317"/>
        <v>5.4596031666422871E-7</v>
      </c>
      <c r="AW147" s="5">
        <f t="shared" si="318"/>
        <v>1.7011543137543379E-9</v>
      </c>
      <c r="AX147" s="5">
        <f t="shared" si="319"/>
        <v>1.7388650626295377E-3</v>
      </c>
      <c r="AY147" s="5">
        <f t="shared" si="320"/>
        <v>5.1868171236910956E-4</v>
      </c>
      <c r="AZ147" s="5">
        <f t="shared" si="321"/>
        <v>7.7358135639150601E-5</v>
      </c>
      <c r="BA147" s="5">
        <f t="shared" si="322"/>
        <v>7.6916549614877359E-6</v>
      </c>
      <c r="BB147" s="5">
        <f t="shared" si="323"/>
        <v>5.7358113233119471E-7</v>
      </c>
      <c r="BC147" s="5">
        <f t="shared" si="324"/>
        <v>3.4218416402048347E-8</v>
      </c>
      <c r="BD147" s="5">
        <f t="shared" si="325"/>
        <v>1.8425358782894261E-7</v>
      </c>
      <c r="BE147" s="5">
        <f t="shared" si="326"/>
        <v>2.5265389369402509E-7</v>
      </c>
      <c r="BF147" s="5">
        <f t="shared" si="327"/>
        <v>1.7322319405257375E-7</v>
      </c>
      <c r="BG147" s="5">
        <f t="shared" si="328"/>
        <v>7.9176232009349842E-8</v>
      </c>
      <c r="BH147" s="5">
        <f t="shared" si="329"/>
        <v>2.7142189659496934E-8</v>
      </c>
      <c r="BI147" s="5">
        <f t="shared" si="330"/>
        <v>7.443632421660127E-9</v>
      </c>
      <c r="BJ147" s="8">
        <f t="shared" si="331"/>
        <v>0.64677878165740998</v>
      </c>
      <c r="BK147" s="8">
        <f t="shared" si="332"/>
        <v>0.27413531928060186</v>
      </c>
      <c r="BL147" s="8">
        <f t="shared" si="333"/>
        <v>7.8219908590963741E-2</v>
      </c>
      <c r="BM147" s="8">
        <f t="shared" si="334"/>
        <v>0.23420076432380213</v>
      </c>
      <c r="BN147" s="8">
        <f t="shared" si="335"/>
        <v>0.7652476554148383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1.3541666666666701</v>
      </c>
      <c r="F148">
        <f>VLOOKUP(B148,home!$B$2:$E$405,3,FALSE)</f>
        <v>1.17</v>
      </c>
      <c r="G148">
        <f>VLOOKUP(C148,away!$B$2:$E$405,4,FALSE)</f>
        <v>1.17</v>
      </c>
      <c r="H148">
        <f>VLOOKUP(A148,away!$A$2:$E$405,3,FALSE)</f>
        <v>1.2682291666666701</v>
      </c>
      <c r="I148">
        <f>VLOOKUP(C148,away!$B$2:$E$405,3,FALSE)</f>
        <v>0.7</v>
      </c>
      <c r="J148">
        <f>VLOOKUP(B148,home!$B$2:$E$405,4,FALSE)</f>
        <v>0.97</v>
      </c>
      <c r="K148" s="3">
        <f t="shared" si="280"/>
        <v>1.8537187500000043</v>
      </c>
      <c r="L148" s="3">
        <f t="shared" si="281"/>
        <v>0.86112760416666889</v>
      </c>
      <c r="M148" s="5">
        <f t="shared" si="282"/>
        <v>6.6215125903739958E-2</v>
      </c>
      <c r="N148" s="5">
        <f t="shared" si="283"/>
        <v>0.12274422042137371</v>
      </c>
      <c r="O148" s="5">
        <f t="shared" si="284"/>
        <v>5.7019672729081913E-2</v>
      </c>
      <c r="P148" s="5">
        <f t="shared" si="285"/>
        <v>0.10569843645676304</v>
      </c>
      <c r="Q148" s="5">
        <f t="shared" si="286"/>
        <v>0.11376663142461696</v>
      </c>
      <c r="R148" s="5">
        <f t="shared" si="287"/>
        <v>2.4550607083780925E-2</v>
      </c>
      <c r="S148" s="5">
        <f t="shared" si="288"/>
        <v>4.2181296633211393E-2</v>
      </c>
      <c r="T148" s="5">
        <f t="shared" si="289"/>
        <v>9.7967586752792851E-2</v>
      </c>
      <c r="U148" s="5">
        <f t="shared" si="290"/>
        <v>4.550992067508762E-2</v>
      </c>
      <c r="V148" s="5">
        <f t="shared" si="291"/>
        <v>7.4815015468266558E-3</v>
      </c>
      <c r="W148" s="5">
        <f t="shared" si="292"/>
        <v>7.0297112598717376E-2</v>
      </c>
      <c r="X148" s="5">
        <f t="shared" si="293"/>
        <v>6.0534784151968044E-2</v>
      </c>
      <c r="Y148" s="5">
        <f t="shared" si="294"/>
        <v>2.6064086822765339E-2</v>
      </c>
      <c r="Z148" s="5">
        <f t="shared" si="295"/>
        <v>7.0470684862978406E-3</v>
      </c>
      <c r="AA148" s="5">
        <f t="shared" si="296"/>
        <v>1.3063282985584453E-2</v>
      </c>
      <c r="AB148" s="5">
        <f t="shared" si="297"/>
        <v>1.2107826303466972E-2</v>
      </c>
      <c r="AC148" s="5">
        <f t="shared" si="298"/>
        <v>7.4641462680863715E-4</v>
      </c>
      <c r="AD148" s="5">
        <f t="shared" si="299"/>
        <v>3.2577768923775986E-2</v>
      </c>
      <c r="AE148" s="5">
        <f t="shared" si="300"/>
        <v>2.8053616102426574E-2</v>
      </c>
      <c r="AF148" s="5">
        <f t="shared" si="301"/>
        <v>1.2078871611247037E-2</v>
      </c>
      <c r="AG148" s="5">
        <f t="shared" si="302"/>
        <v>3.4671499238766519E-3</v>
      </c>
      <c r="AH148" s="5">
        <f t="shared" si="303"/>
        <v>1.517106300501023E-3</v>
      </c>
      <c r="AI148" s="5">
        <f t="shared" si="304"/>
        <v>2.8122883949818866E-3</v>
      </c>
      <c r="AJ148" s="5">
        <f t="shared" si="305"/>
        <v>2.6065958640926713E-3</v>
      </c>
      <c r="AK148" s="5">
        <f t="shared" si="306"/>
        <v>1.6106318756470158E-3</v>
      </c>
      <c r="AL148" s="5">
        <f t="shared" si="307"/>
        <v>4.7659719996198172E-5</v>
      </c>
      <c r="AM148" s="5">
        <f t="shared" si="308"/>
        <v>1.2078004217434215E-2</v>
      </c>
      <c r="AN148" s="5">
        <f t="shared" si="309"/>
        <v>1.0400702834874046E-2</v>
      </c>
      <c r="AO148" s="5">
        <f t="shared" si="310"/>
        <v>4.4781661569222838E-3</v>
      </c>
      <c r="AP148" s="5">
        <f t="shared" si="311"/>
        <v>1.2854241645902488E-3</v>
      </c>
      <c r="AQ148" s="5">
        <f t="shared" si="312"/>
        <v>2.7672855779788558E-4</v>
      </c>
      <c r="AR148" s="5">
        <f t="shared" si="313"/>
        <v>2.6128442276332096E-4</v>
      </c>
      <c r="AS148" s="5">
        <f t="shared" si="314"/>
        <v>4.843478335592959E-4</v>
      </c>
      <c r="AT148" s="5">
        <f t="shared" si="315"/>
        <v>4.4892233029537415E-4</v>
      </c>
      <c r="AU148" s="5">
        <f t="shared" si="316"/>
        <v>2.7739191365407664E-4</v>
      </c>
      <c r="AV148" s="5">
        <f t="shared" si="317"/>
        <v>1.2855164785973604E-4</v>
      </c>
      <c r="AW148" s="5">
        <f t="shared" si="318"/>
        <v>2.1132960419247716E-6</v>
      </c>
      <c r="AX148" s="5">
        <f t="shared" si="319"/>
        <v>3.7315371467394843E-3</v>
      </c>
      <c r="AY148" s="5">
        <f t="shared" si="320"/>
        <v>3.213329643030699E-3</v>
      </c>
      <c r="AZ148" s="5">
        <f t="shared" si="321"/>
        <v>1.3835434284503814E-3</v>
      </c>
      <c r="BA148" s="5">
        <f t="shared" si="322"/>
        <v>3.9713581260067215E-4</v>
      </c>
      <c r="BB148" s="5">
        <f t="shared" si="323"/>
        <v>8.5496152708399971E-5</v>
      </c>
      <c r="BC148" s="5">
        <f t="shared" si="324"/>
        <v>1.4724619429450431E-5</v>
      </c>
      <c r="BD148" s="5">
        <f t="shared" si="325"/>
        <v>3.7499871496708256E-5</v>
      </c>
      <c r="BE148" s="5">
        <f t="shared" si="326"/>
        <v>6.9514214916038808E-5</v>
      </c>
      <c r="BF148" s="5">
        <f t="shared" si="327"/>
        <v>6.4429901790695574E-5</v>
      </c>
      <c r="BG148" s="5">
        <f t="shared" si="328"/>
        <v>3.981163900335708E-5</v>
      </c>
      <c r="BH148" s="5">
        <f t="shared" si="329"/>
        <v>1.8449895422188628E-5</v>
      </c>
      <c r="BI148" s="5">
        <f t="shared" si="330"/>
        <v>6.8401834159300674E-6</v>
      </c>
      <c r="BJ148" s="8">
        <f t="shared" si="331"/>
        <v>0.60489662146813827</v>
      </c>
      <c r="BK148" s="8">
        <f t="shared" si="332"/>
        <v>0.2255837645303766</v>
      </c>
      <c r="BL148" s="8">
        <f t="shared" si="333"/>
        <v>0.16263497606640123</v>
      </c>
      <c r="BM148" s="8">
        <f t="shared" si="334"/>
        <v>0.50695652018486848</v>
      </c>
      <c r="BN148" s="8">
        <f t="shared" si="335"/>
        <v>0.48999469401935652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1.3541666666666701</v>
      </c>
      <c r="F149">
        <f>VLOOKUP(B149,home!$B$2:$E$405,3,FALSE)</f>
        <v>0.61</v>
      </c>
      <c r="G149">
        <f>VLOOKUP(C149,away!$B$2:$E$405,4,FALSE)</f>
        <v>0.84</v>
      </c>
      <c r="H149">
        <f>VLOOKUP(A149,away!$A$2:$E$405,3,FALSE)</f>
        <v>1.2682291666666701</v>
      </c>
      <c r="I149">
        <f>VLOOKUP(C149,away!$B$2:$E$405,3,FALSE)</f>
        <v>1.28</v>
      </c>
      <c r="J149">
        <f>VLOOKUP(B149,home!$B$2:$E$405,4,FALSE)</f>
        <v>0.97</v>
      </c>
      <c r="K149" s="3">
        <f t="shared" si="280"/>
        <v>0.69387500000000168</v>
      </c>
      <c r="L149" s="3">
        <f t="shared" si="281"/>
        <v>1.5746333333333375</v>
      </c>
      <c r="M149" s="5">
        <f t="shared" si="282"/>
        <v>0.10346640241394903</v>
      </c>
      <c r="N149" s="5">
        <f t="shared" si="283"/>
        <v>7.1792749974979045E-2</v>
      </c>
      <c r="O149" s="5">
        <f t="shared" si="284"/>
        <v>0.16292164612108506</v>
      </c>
      <c r="P149" s="5">
        <f t="shared" si="285"/>
        <v>0.11304725720226816</v>
      </c>
      <c r="Q149" s="5">
        <f t="shared" si="286"/>
        <v>2.4907597194444357E-2</v>
      </c>
      <c r="R149" s="5">
        <f t="shared" si="287"/>
        <v>0.12827092735189929</v>
      </c>
      <c r="S149" s="5">
        <f t="shared" si="288"/>
        <v>3.0878821682198677E-2</v>
      </c>
      <c r="T149" s="5">
        <f t="shared" si="289"/>
        <v>3.9220332795612003E-2</v>
      </c>
      <c r="U149" s="5">
        <f t="shared" si="290"/>
        <v>8.9003989716299331E-2</v>
      </c>
      <c r="V149" s="5">
        <f t="shared" si="291"/>
        <v>3.7486845062404467E-3</v>
      </c>
      <c r="W149" s="5">
        <f t="shared" si="292"/>
        <v>5.7609196677650401E-3</v>
      </c>
      <c r="X149" s="5">
        <f t="shared" si="293"/>
        <v>9.0713361395184499E-3</v>
      </c>
      <c r="Y149" s="5">
        <f t="shared" si="294"/>
        <v>7.142014131578554E-3</v>
      </c>
      <c r="Z149" s="5">
        <f t="shared" si="295"/>
        <v>6.7326559301959854E-2</v>
      </c>
      <c r="AA149" s="5">
        <f t="shared" si="296"/>
        <v>4.6716216335647508E-2</v>
      </c>
      <c r="AB149" s="5">
        <f t="shared" si="297"/>
        <v>1.6207607304948746E-2</v>
      </c>
      <c r="AC149" s="5">
        <f t="shared" si="298"/>
        <v>2.5598798961549952E-4</v>
      </c>
      <c r="AD149" s="5">
        <f t="shared" si="299"/>
        <v>9.9933953361761897E-4</v>
      </c>
      <c r="AE149" s="5">
        <f t="shared" si="300"/>
        <v>1.5735933409520945E-3</v>
      </c>
      <c r="AF149" s="5">
        <f t="shared" si="301"/>
        <v>1.23891626388727E-3</v>
      </c>
      <c r="AG149" s="5">
        <f t="shared" si="302"/>
        <v>6.5027961544189886E-4</v>
      </c>
      <c r="AH149" s="5">
        <f t="shared" si="303"/>
        <v>2.650366112387742E-2</v>
      </c>
      <c r="AI149" s="5">
        <f t="shared" si="304"/>
        <v>1.8390227862330487E-2</v>
      </c>
      <c r="AJ149" s="5">
        <f t="shared" si="305"/>
        <v>6.3802596789872988E-3</v>
      </c>
      <c r="AK149" s="5">
        <f t="shared" si="306"/>
        <v>1.4757008949191079E-3</v>
      </c>
      <c r="AL149" s="5">
        <f t="shared" si="307"/>
        <v>1.1187685829445045E-5</v>
      </c>
      <c r="AM149" s="5">
        <f t="shared" si="308"/>
        <v>1.3868334377778547E-4</v>
      </c>
      <c r="AN149" s="5">
        <f t="shared" si="309"/>
        <v>2.1837541589062753E-4</v>
      </c>
      <c r="AO149" s="5">
        <f t="shared" si="310"/>
        <v>1.7193060452095637E-4</v>
      </c>
      <c r="AP149" s="5">
        <f t="shared" si="311"/>
        <v>9.0242553632949768E-5</v>
      </c>
      <c r="AQ149" s="5">
        <f t="shared" si="312"/>
        <v>3.5524733258891045E-5</v>
      </c>
      <c r="AR149" s="5">
        <f t="shared" si="313"/>
        <v>8.3467096522056496E-3</v>
      </c>
      <c r="AS149" s="5">
        <f t="shared" si="314"/>
        <v>5.7915731599242079E-3</v>
      </c>
      <c r="AT149" s="5">
        <f t="shared" si="315"/>
        <v>2.0093139131712101E-3</v>
      </c>
      <c r="AU149" s="5">
        <f t="shared" si="316"/>
        <v>4.6473756383389229E-4</v>
      </c>
      <c r="AV149" s="5">
        <f t="shared" si="317"/>
        <v>8.0617444276310677E-5</v>
      </c>
      <c r="AW149" s="5">
        <f t="shared" si="318"/>
        <v>3.3954586221876428E-7</v>
      </c>
      <c r="AX149" s="5">
        <f t="shared" si="319"/>
        <v>1.6038150860635183E-5</v>
      </c>
      <c r="AY149" s="5">
        <f t="shared" si="320"/>
        <v>2.5254206950184914E-5</v>
      </c>
      <c r="AZ149" s="5">
        <f t="shared" si="321"/>
        <v>1.988305803532981E-5</v>
      </c>
      <c r="BA149" s="5">
        <f t="shared" si="322"/>
        <v>1.0436175317010526E-5</v>
      </c>
      <c r="BB149" s="5">
        <f t="shared" si="323"/>
        <v>4.108287381668846E-6</v>
      </c>
      <c r="BC149" s="5">
        <f t="shared" si="324"/>
        <v>1.2938092508176995E-6</v>
      </c>
      <c r="BD149" s="5">
        <f t="shared" si="325"/>
        <v>2.1905012070030242E-3</v>
      </c>
      <c r="BE149" s="5">
        <f t="shared" si="326"/>
        <v>1.5199340250092268E-3</v>
      </c>
      <c r="BF149" s="5">
        <f t="shared" si="327"/>
        <v>5.2732211080163999E-4</v>
      </c>
      <c r="BG149" s="5">
        <f t="shared" si="328"/>
        <v>1.2196520987749628E-4</v>
      </c>
      <c r="BH149" s="5">
        <f t="shared" si="329"/>
        <v>2.1157152500936979E-5</v>
      </c>
      <c r="BI149" s="5">
        <f t="shared" si="330"/>
        <v>2.9360838383175376E-6</v>
      </c>
      <c r="BJ149" s="8">
        <f t="shared" si="331"/>
        <v>0.16308884899667314</v>
      </c>
      <c r="BK149" s="8">
        <f t="shared" si="332"/>
        <v>0.25143359568705154</v>
      </c>
      <c r="BL149" s="8">
        <f t="shared" si="333"/>
        <v>0.51694700391243609</v>
      </c>
      <c r="BM149" s="8">
        <f t="shared" si="334"/>
        <v>0.39436451297840791</v>
      </c>
      <c r="BN149" s="8">
        <f t="shared" si="335"/>
        <v>0.60440658025862493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1.3541666666666701</v>
      </c>
      <c r="F150">
        <f>VLOOKUP(B150,home!$B$2:$E$405,3,FALSE)</f>
        <v>0.94</v>
      </c>
      <c r="G150">
        <f>VLOOKUP(C150,away!$B$2:$E$405,4,FALSE)</f>
        <v>0.62</v>
      </c>
      <c r="H150">
        <f>VLOOKUP(A150,away!$A$2:$E$405,3,FALSE)</f>
        <v>1.2682291666666701</v>
      </c>
      <c r="I150">
        <f>VLOOKUP(C150,away!$B$2:$E$405,3,FALSE)</f>
        <v>0.9</v>
      </c>
      <c r="J150">
        <f>VLOOKUP(B150,home!$B$2:$E$405,4,FALSE)</f>
        <v>0.63</v>
      </c>
      <c r="K150" s="3">
        <f t="shared" si="280"/>
        <v>0.78920833333333529</v>
      </c>
      <c r="L150" s="3">
        <f t="shared" si="281"/>
        <v>0.71908593750000194</v>
      </c>
      <c r="M150" s="5">
        <f t="shared" si="282"/>
        <v>0.22128711210490654</v>
      </c>
      <c r="N150" s="5">
        <f t="shared" si="283"/>
        <v>0.17464163293246021</v>
      </c>
      <c r="O150" s="5">
        <f t="shared" si="284"/>
        <v>0.15912445046462476</v>
      </c>
      <c r="P150" s="5">
        <f t="shared" si="285"/>
        <v>0.12558234234376936</v>
      </c>
      <c r="Q150" s="5">
        <f t="shared" si="286"/>
        <v>6.8914316028619513E-2</v>
      </c>
      <c r="R150" s="5">
        <f t="shared" si="287"/>
        <v>5.7212077320763638E-2</v>
      </c>
      <c r="S150" s="5">
        <f t="shared" si="288"/>
        <v>1.7817265269690775E-2</v>
      </c>
      <c r="T150" s="5">
        <f t="shared" si="289"/>
        <v>4.9555315548611277E-2</v>
      </c>
      <c r="U150" s="5">
        <f t="shared" si="290"/>
        <v>4.5152248188857776E-2</v>
      </c>
      <c r="V150" s="5">
        <f t="shared" si="291"/>
        <v>1.1234946136740131E-3</v>
      </c>
      <c r="W150" s="5">
        <f t="shared" si="292"/>
        <v>1.8129250831917854E-2</v>
      </c>
      <c r="X150" s="5">
        <f t="shared" si="293"/>
        <v>1.3036489330642342E-2</v>
      </c>
      <c r="Y150" s="5">
        <f t="shared" si="294"/>
        <v>4.6871780760168588E-3</v>
      </c>
      <c r="Z150" s="5">
        <f t="shared" si="295"/>
        <v>1.3713466752174644E-2</v>
      </c>
      <c r="AA150" s="5">
        <f t="shared" si="296"/>
        <v>1.0822782239705857E-2</v>
      </c>
      <c r="AB150" s="5">
        <f t="shared" si="297"/>
        <v>4.2707149667139399E-3</v>
      </c>
      <c r="AC150" s="5">
        <f t="shared" si="298"/>
        <v>3.9849554458266169E-5</v>
      </c>
      <c r="AD150" s="5">
        <f t="shared" si="299"/>
        <v>3.5769389584099677E-3</v>
      </c>
      <c r="AE150" s="5">
        <f t="shared" si="300"/>
        <v>2.5721265042885121E-3</v>
      </c>
      <c r="AF150" s="5">
        <f t="shared" si="301"/>
        <v>9.2478999935245352E-4</v>
      </c>
      <c r="AG150" s="5">
        <f t="shared" si="302"/>
        <v>2.2166782789166182E-4</v>
      </c>
      <c r="AH150" s="5">
        <f t="shared" si="303"/>
        <v>2.465290273965652E-3</v>
      </c>
      <c r="AI150" s="5">
        <f t="shared" si="304"/>
        <v>1.9456276282993137E-3</v>
      </c>
      <c r="AJ150" s="5">
        <f t="shared" si="305"/>
        <v>7.6775276890869563E-4</v>
      </c>
      <c r="AK150" s="5">
        <f t="shared" si="306"/>
        <v>2.0197229438749501E-4</v>
      </c>
      <c r="AL150" s="5">
        <f t="shared" si="307"/>
        <v>9.0459861717607999E-7</v>
      </c>
      <c r="AM150" s="5">
        <f t="shared" si="308"/>
        <v>5.6459000676036149E-4</v>
      </c>
      <c r="AN150" s="5">
        <f t="shared" si="309"/>
        <v>4.05988734314407E-4</v>
      </c>
      <c r="AO150" s="5">
        <f t="shared" si="310"/>
        <v>1.4597039481445724E-4</v>
      </c>
      <c r="AP150" s="5">
        <f t="shared" si="311"/>
        <v>3.4988419400799813E-5</v>
      </c>
      <c r="AQ150" s="5">
        <f t="shared" si="312"/>
        <v>6.2899200916168457E-6</v>
      </c>
      <c r="AR150" s="5">
        <f t="shared" si="313"/>
        <v>3.5455111357284567E-4</v>
      </c>
      <c r="AS150" s="5">
        <f t="shared" si="314"/>
        <v>2.7981469342430357E-4</v>
      </c>
      <c r="AT150" s="5">
        <f t="shared" si="315"/>
        <v>1.1041604391978639E-4</v>
      </c>
      <c r="AU150" s="5">
        <f t="shared" si="316"/>
        <v>2.9047087331731661E-5</v>
      </c>
      <c r="AV150" s="5">
        <f t="shared" si="317"/>
        <v>5.7310508453159445E-6</v>
      </c>
      <c r="AW150" s="5">
        <f t="shared" si="318"/>
        <v>1.4260208547031465E-8</v>
      </c>
      <c r="AX150" s="5">
        <f t="shared" si="319"/>
        <v>7.4263189708666884E-5</v>
      </c>
      <c r="AY150" s="5">
        <f t="shared" si="320"/>
        <v>5.3401615393397224E-5</v>
      </c>
      <c r="AZ150" s="5">
        <f t="shared" si="321"/>
        <v>1.9200175334587783E-5</v>
      </c>
      <c r="BA150" s="5">
        <f t="shared" si="322"/>
        <v>4.6021920268788249E-6</v>
      </c>
      <c r="BB150" s="5">
        <f t="shared" si="323"/>
        <v>8.2734289205079821E-7</v>
      </c>
      <c r="BC150" s="5">
        <f t="shared" si="324"/>
        <v>1.1898612783286229E-7</v>
      </c>
      <c r="BD150" s="5">
        <f t="shared" si="325"/>
        <v>4.2492119982533199E-5</v>
      </c>
      <c r="BE150" s="5">
        <f t="shared" si="326"/>
        <v>3.3535135191215139E-5</v>
      </c>
      <c r="BF150" s="5">
        <f t="shared" si="327"/>
        <v>1.323310407618349E-5</v>
      </c>
      <c r="BG150" s="5">
        <f t="shared" si="328"/>
        <v>3.4812253375971126E-6</v>
      </c>
      <c r="BH150" s="5">
        <f t="shared" si="329"/>
        <v>6.8685301166069857E-7</v>
      </c>
      <c r="BI150" s="5">
        <f t="shared" si="330"/>
        <v>1.0841402411554439E-7</v>
      </c>
      <c r="BJ150" s="8">
        <f t="shared" si="331"/>
        <v>0.3375699470150757</v>
      </c>
      <c r="BK150" s="8">
        <f t="shared" si="332"/>
        <v>0.36590437010050958</v>
      </c>
      <c r="BL150" s="8">
        <f t="shared" si="333"/>
        <v>0.28283601298694439</v>
      </c>
      <c r="BM150" s="8">
        <f t="shared" si="334"/>
        <v>0.19320847830437538</v>
      </c>
      <c r="BN150" s="8">
        <f t="shared" si="335"/>
        <v>0.80676193119514406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1.3541666666666701</v>
      </c>
      <c r="F151">
        <f>VLOOKUP(B151,home!$B$2:$E$405,3,FALSE)</f>
        <v>0.98</v>
      </c>
      <c r="G151">
        <f>VLOOKUP(C151,away!$B$2:$E$405,4,FALSE)</f>
        <v>0.83</v>
      </c>
      <c r="H151">
        <f>VLOOKUP(A151,away!$A$2:$E$405,3,FALSE)</f>
        <v>1.2682291666666701</v>
      </c>
      <c r="I151">
        <f>VLOOKUP(C151,away!$B$2:$E$405,3,FALSE)</f>
        <v>0.74</v>
      </c>
      <c r="J151">
        <f>VLOOKUP(B151,home!$B$2:$E$405,4,FALSE)</f>
        <v>1.05</v>
      </c>
      <c r="K151" s="3">
        <f t="shared" si="280"/>
        <v>1.1014791666666695</v>
      </c>
      <c r="L151" s="3">
        <f t="shared" si="281"/>
        <v>0.98541406250000274</v>
      </c>
      <c r="M151" s="5">
        <f t="shared" si="282"/>
        <v>0.12407200093777504</v>
      </c>
      <c r="N151" s="5">
        <f t="shared" si="283"/>
        <v>0.13666272419960665</v>
      </c>
      <c r="O151" s="5">
        <f t="shared" si="284"/>
        <v>0.12226229448659705</v>
      </c>
      <c r="P151" s="5">
        <f t="shared" si="285"/>
        <v>0.13466937024585182</v>
      </c>
      <c r="Q151" s="5">
        <f t="shared" si="286"/>
        <v>7.5265571782889826E-2</v>
      </c>
      <c r="R151" s="5">
        <f t="shared" si="287"/>
        <v>6.0239492150304635E-2</v>
      </c>
      <c r="S151" s="5">
        <f t="shared" si="288"/>
        <v>3.6542973324638059E-2</v>
      </c>
      <c r="T151" s="5">
        <f t="shared" si="289"/>
        <v>7.4167752856963032E-2</v>
      </c>
      <c r="U151" s="5">
        <f t="shared" si="290"/>
        <v>6.6352545614140918E-2</v>
      </c>
      <c r="V151" s="5">
        <f t="shared" si="291"/>
        <v>4.4071356124256306E-3</v>
      </c>
      <c r="W151" s="5">
        <f t="shared" si="292"/>
        <v>2.7634486428702629E-2</v>
      </c>
      <c r="X151" s="5">
        <f t="shared" si="293"/>
        <v>2.7231411536809046E-2</v>
      </c>
      <c r="Y151" s="5">
        <f t="shared" si="294"/>
        <v>1.3417107935048222E-2</v>
      </c>
      <c r="Z151" s="5">
        <f t="shared" si="295"/>
        <v>1.9786947560922908E-2</v>
      </c>
      <c r="AA151" s="5">
        <f t="shared" si="296"/>
        <v>2.1794910510282449E-2</v>
      </c>
      <c r="AB151" s="5">
        <f t="shared" si="297"/>
        <v>1.2003319933220276E-2</v>
      </c>
      <c r="AC151" s="5">
        <f t="shared" si="298"/>
        <v>2.9897265953817179E-4</v>
      </c>
      <c r="AD151" s="5">
        <f t="shared" si="299"/>
        <v>7.6097027706871897E-3</v>
      </c>
      <c r="AE151" s="5">
        <f t="shared" si="300"/>
        <v>7.4987081216803904E-3</v>
      </c>
      <c r="AF151" s="5">
        <f t="shared" si="301"/>
        <v>3.6946662168434188E-3</v>
      </c>
      <c r="AG151" s="5">
        <f t="shared" si="302"/>
        <v>1.2135920154403967E-3</v>
      </c>
      <c r="AH151" s="5">
        <f t="shared" si="303"/>
        <v>4.8745840951208898E-3</v>
      </c>
      <c r="AI151" s="5">
        <f t="shared" si="304"/>
        <v>5.3692528269403579E-3</v>
      </c>
      <c r="AJ151" s="5">
        <f t="shared" si="305"/>
        <v>2.957060064720463E-3</v>
      </c>
      <c r="AK151" s="5">
        <f t="shared" si="306"/>
        <v>1.0857133519571946E-3</v>
      </c>
      <c r="AL151" s="5">
        <f t="shared" si="307"/>
        <v>1.2980353174420269E-5</v>
      </c>
      <c r="AM151" s="5">
        <f t="shared" si="308"/>
        <v>1.6763858132875138E-3</v>
      </c>
      <c r="AN151" s="5">
        <f t="shared" si="309"/>
        <v>1.6519341545890201E-3</v>
      </c>
      <c r="AO151" s="5">
        <f t="shared" si="310"/>
        <v>8.1391957312803686E-4</v>
      </c>
      <c r="AP151" s="5">
        <f t="shared" si="311"/>
        <v>2.6734926436812229E-4</v>
      </c>
      <c r="AQ151" s="5">
        <f t="shared" si="312"/>
        <v>6.586243117684465E-5</v>
      </c>
      <c r="AR151" s="5">
        <f t="shared" si="313"/>
        <v>9.6069674323419557E-4</v>
      </c>
      <c r="AS151" s="5">
        <f t="shared" si="314"/>
        <v>1.0581874481569848E-3</v>
      </c>
      <c r="AT151" s="5">
        <f t="shared" si="315"/>
        <v>5.8278571428654262E-4</v>
      </c>
      <c r="AU151" s="5">
        <f t="shared" si="316"/>
        <v>2.1397544097252692E-4</v>
      </c>
      <c r="AV151" s="5">
        <f t="shared" si="317"/>
        <v>5.8922372602388026E-5</v>
      </c>
      <c r="AW151" s="5">
        <f t="shared" si="318"/>
        <v>3.9136235733095092E-7</v>
      </c>
      <c r="AX151" s="5">
        <f t="shared" si="319"/>
        <v>3.0775067477195974E-4</v>
      </c>
      <c r="AY151" s="5">
        <f t="shared" si="320"/>
        <v>3.0326184266415393E-4</v>
      </c>
      <c r="AZ151" s="5">
        <f t="shared" si="321"/>
        <v>1.4941924219046029E-4</v>
      </c>
      <c r="BA151" s="5">
        <f t="shared" si="322"/>
        <v>4.9079940820857766E-5</v>
      </c>
      <c r="BB151" s="5">
        <f t="shared" si="323"/>
        <v>1.209101596788529E-5</v>
      </c>
      <c r="BC151" s="5">
        <f t="shared" si="324"/>
        <v>2.3829314329332501E-6</v>
      </c>
      <c r="BD151" s="5">
        <f t="shared" si="325"/>
        <v>1.5778068009682168E-4</v>
      </c>
      <c r="BE151" s="5">
        <f t="shared" si="326"/>
        <v>1.7379213202914747E-4</v>
      </c>
      <c r="BF151" s="5">
        <f t="shared" si="327"/>
        <v>9.5714206380344603E-5</v>
      </c>
      <c r="BG151" s="5">
        <f t="shared" si="328"/>
        <v>3.5142401427327865E-5</v>
      </c>
      <c r="BH151" s="5">
        <f t="shared" si="329"/>
        <v>9.6771557597096692E-6</v>
      </c>
      <c r="BI151" s="5">
        <f t="shared" si="330"/>
        <v>2.1318370923817128E-6</v>
      </c>
      <c r="BJ151" s="8">
        <f t="shared" si="331"/>
        <v>0.37969516074906867</v>
      </c>
      <c r="BK151" s="8">
        <f t="shared" si="332"/>
        <v>0.30030669497606727</v>
      </c>
      <c r="BL151" s="8">
        <f t="shared" si="333"/>
        <v>0.30028797916532257</v>
      </c>
      <c r="BM151" s="8">
        <f t="shared" si="334"/>
        <v>0.34660245816804958</v>
      </c>
      <c r="BN151" s="8">
        <f t="shared" si="335"/>
        <v>0.6531714538030251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1.3541666666666701</v>
      </c>
      <c r="F152">
        <f>VLOOKUP(B152,home!$B$2:$E$405,3,FALSE)</f>
        <v>1</v>
      </c>
      <c r="G152">
        <f>VLOOKUP(C152,away!$B$2:$E$405,4,FALSE)</f>
        <v>1.22</v>
      </c>
      <c r="H152">
        <f>VLOOKUP(A152,away!$A$2:$E$405,3,FALSE)</f>
        <v>1.2682291666666701</v>
      </c>
      <c r="I152">
        <f>VLOOKUP(C152,away!$B$2:$E$405,3,FALSE)</f>
        <v>1.04</v>
      </c>
      <c r="J152">
        <f>VLOOKUP(B152,home!$B$2:$E$405,4,FALSE)</f>
        <v>0.74</v>
      </c>
      <c r="K152" s="3">
        <f t="shared" si="280"/>
        <v>1.6520833333333373</v>
      </c>
      <c r="L152" s="3">
        <f t="shared" si="281"/>
        <v>0.97602916666666939</v>
      </c>
      <c r="M152" s="5">
        <f t="shared" si="282"/>
        <v>7.2214638812453505E-2</v>
      </c>
      <c r="N152" s="5">
        <f t="shared" si="283"/>
        <v>0.11930460120474118</v>
      </c>
      <c r="O152" s="5">
        <f t="shared" si="284"/>
        <v>7.0483593741253514E-2</v>
      </c>
      <c r="P152" s="5">
        <f t="shared" si="285"/>
        <v>0.11644477049336287</v>
      </c>
      <c r="Q152" s="5">
        <f t="shared" si="286"/>
        <v>9.8550571620166671E-2</v>
      </c>
      <c r="R152" s="5">
        <f t="shared" si="287"/>
        <v>3.4397021631473873E-2</v>
      </c>
      <c r="S152" s="5">
        <f t="shared" si="288"/>
        <v>4.6941260104016537E-2</v>
      </c>
      <c r="T152" s="5">
        <f t="shared" si="289"/>
        <v>9.61882322929552E-2</v>
      </c>
      <c r="U152" s="5">
        <f t="shared" si="290"/>
        <v>5.6826746153664259E-2</v>
      </c>
      <c r="V152" s="5">
        <f t="shared" si="291"/>
        <v>8.4102127112069755E-3</v>
      </c>
      <c r="W152" s="5">
        <f t="shared" si="292"/>
        <v>5.4271252288050222E-2</v>
      </c>
      <c r="X152" s="5">
        <f t="shared" si="293"/>
        <v>5.2970325144662239E-2</v>
      </c>
      <c r="Y152" s="5">
        <f t="shared" si="294"/>
        <v>2.5850291154503602E-2</v>
      </c>
      <c r="Z152" s="5">
        <f t="shared" si="295"/>
        <v>1.1190832119594282E-2</v>
      </c>
      <c r="AA152" s="5">
        <f t="shared" si="296"/>
        <v>1.8488187230913097E-2</v>
      </c>
      <c r="AB152" s="5">
        <f t="shared" si="297"/>
        <v>1.5272012993868879E-2</v>
      </c>
      <c r="AC152" s="5">
        <f t="shared" si="298"/>
        <v>8.4758203553111694E-4</v>
      </c>
      <c r="AD152" s="5">
        <f t="shared" si="299"/>
        <v>2.2415157846054148E-2</v>
      </c>
      <c r="AE152" s="5">
        <f t="shared" si="300"/>
        <v>2.1877847833186085E-2</v>
      </c>
      <c r="AF152" s="5">
        <f t="shared" si="301"/>
        <v>1.0676708794542406E-2</v>
      </c>
      <c r="AG152" s="5">
        <f t="shared" si="302"/>
        <v>3.4735930624933084E-3</v>
      </c>
      <c r="AH152" s="5">
        <f t="shared" si="303"/>
        <v>2.7306446369985506E-3</v>
      </c>
      <c r="AI152" s="5">
        <f t="shared" si="304"/>
        <v>4.5112524940413663E-3</v>
      </c>
      <c r="AJ152" s="5">
        <f t="shared" si="305"/>
        <v>3.7264825289320966E-3</v>
      </c>
      <c r="AK152" s="5">
        <f t="shared" si="306"/>
        <v>2.0521532260021932E-3</v>
      </c>
      <c r="AL152" s="5">
        <f t="shared" si="307"/>
        <v>5.4668414728509522E-5</v>
      </c>
      <c r="AM152" s="5">
        <f t="shared" si="308"/>
        <v>7.4063417383004064E-3</v>
      </c>
      <c r="AN152" s="5">
        <f t="shared" si="309"/>
        <v>7.2288055548819178E-3</v>
      </c>
      <c r="AO152" s="5">
        <f t="shared" si="310"/>
        <v>3.5277625308633939E-3</v>
      </c>
      <c r="AP152" s="5">
        <f t="shared" si="311"/>
        <v>1.1477330410654997E-3</v>
      </c>
      <c r="AQ152" s="5">
        <f t="shared" si="312"/>
        <v>2.8005523090674048E-4</v>
      </c>
      <c r="AR152" s="5">
        <f t="shared" si="313"/>
        <v>5.3303776190250114E-4</v>
      </c>
      <c r="AS152" s="5">
        <f t="shared" si="314"/>
        <v>8.8062280247642587E-4</v>
      </c>
      <c r="AT152" s="5">
        <f t="shared" si="315"/>
        <v>7.2743112746229957E-4</v>
      </c>
      <c r="AU152" s="5">
        <f t="shared" si="316"/>
        <v>4.005922806094477E-4</v>
      </c>
      <c r="AV152" s="5">
        <f t="shared" si="317"/>
        <v>1.6545295756421511E-4</v>
      </c>
      <c r="AW152" s="5">
        <f t="shared" si="318"/>
        <v>2.4486613452240116E-6</v>
      </c>
      <c r="AX152" s="5">
        <f t="shared" si="319"/>
        <v>2.0393156244695267E-3</v>
      </c>
      <c r="AY152" s="5">
        <f t="shared" si="320"/>
        <v>1.9904315295213105E-3</v>
      </c>
      <c r="AZ152" s="5">
        <f t="shared" si="321"/>
        <v>9.7135961353287444E-4</v>
      </c>
      <c r="BA152" s="5">
        <f t="shared" si="322"/>
        <v>3.1602510471004982E-4</v>
      </c>
      <c r="BB152" s="5">
        <f t="shared" si="323"/>
        <v>7.711242989897421E-5</v>
      </c>
      <c r="BC152" s="5">
        <f t="shared" si="324"/>
        <v>1.5052796138787555E-5</v>
      </c>
      <c r="BD152" s="5">
        <f t="shared" si="325"/>
        <v>8.6710067091927434E-5</v>
      </c>
      <c r="BE152" s="5">
        <f t="shared" si="326"/>
        <v>1.4325225667478878E-4</v>
      </c>
      <c r="BF152" s="5">
        <f t="shared" si="327"/>
        <v>1.1833233285740396E-4</v>
      </c>
      <c r="BG152" s="5">
        <f t="shared" si="328"/>
        <v>6.5164958302723282E-5</v>
      </c>
      <c r="BH152" s="5">
        <f t="shared" si="329"/>
        <v>2.6914485382322771E-5</v>
      </c>
      <c r="BI152" s="5">
        <f t="shared" si="330"/>
        <v>8.8929945450758334E-6</v>
      </c>
      <c r="BJ152" s="8">
        <f t="shared" si="331"/>
        <v>0.53057857643564466</v>
      </c>
      <c r="BK152" s="8">
        <f t="shared" si="332"/>
        <v>0.24690356410082082</v>
      </c>
      <c r="BL152" s="8">
        <f t="shared" si="333"/>
        <v>0.21164449866201693</v>
      </c>
      <c r="BM152" s="8">
        <f t="shared" si="334"/>
        <v>0.48693429094644902</v>
      </c>
      <c r="BN152" s="8">
        <f t="shared" si="335"/>
        <v>0.51139519750345164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1.3541666666666701</v>
      </c>
      <c r="F153">
        <f>VLOOKUP(B153,home!$B$2:$E$405,3,FALSE)</f>
        <v>0.78</v>
      </c>
      <c r="G153">
        <f>VLOOKUP(C153,away!$B$2:$E$405,4,FALSE)</f>
        <v>1.1499999999999999</v>
      </c>
      <c r="H153">
        <f>VLOOKUP(A153,away!$A$2:$E$405,3,FALSE)</f>
        <v>1.2682291666666701</v>
      </c>
      <c r="I153">
        <f>VLOOKUP(C153,away!$B$2:$E$405,3,FALSE)</f>
        <v>0.94</v>
      </c>
      <c r="J153">
        <f>VLOOKUP(B153,home!$B$2:$E$405,4,FALSE)</f>
        <v>1.62</v>
      </c>
      <c r="K153" s="3">
        <f t="shared" si="280"/>
        <v>1.214687500000003</v>
      </c>
      <c r="L153" s="3">
        <f t="shared" si="281"/>
        <v>1.9312593750000051</v>
      </c>
      <c r="M153" s="5">
        <f t="shared" si="282"/>
        <v>4.3026164353336442E-2</v>
      </c>
      <c r="N153" s="5">
        <f t="shared" si="283"/>
        <v>5.2263344012943497E-2</v>
      </c>
      <c r="O153" s="5">
        <f t="shared" si="284"/>
        <v>8.3094683277672055E-2</v>
      </c>
      <c r="P153" s="5">
        <f t="shared" si="285"/>
        <v>0.10093407309384753</v>
      </c>
      <c r="Q153" s="5">
        <f t="shared" si="286"/>
        <v>3.1741815340361232E-2</v>
      </c>
      <c r="R153" s="5">
        <f t="shared" si="287"/>
        <v>8.0238693046330162E-2</v>
      </c>
      <c r="S153" s="5">
        <f t="shared" si="288"/>
        <v>5.9194720610298582E-2</v>
      </c>
      <c r="T153" s="5">
        <f t="shared" si="289"/>
        <v>6.1301678455591618E-2</v>
      </c>
      <c r="U153" s="5">
        <f t="shared" si="290"/>
        <v>9.7464937459714421E-2</v>
      </c>
      <c r="V153" s="5">
        <f t="shared" si="291"/>
        <v>1.542927902552043E-2</v>
      </c>
      <c r="W153" s="5">
        <f t="shared" si="292"/>
        <v>1.2852128773748379E-2</v>
      </c>
      <c r="X153" s="5">
        <f t="shared" si="293"/>
        <v>2.4820794183008879E-2</v>
      </c>
      <c r="Y153" s="5">
        <f t="shared" si="294"/>
        <v>2.3967695730440747E-2</v>
      </c>
      <c r="Z153" s="5">
        <f t="shared" si="295"/>
        <v>5.1653909394490945E-2</v>
      </c>
      <c r="AA153" s="5">
        <f t="shared" si="296"/>
        <v>6.274335806762088E-2</v>
      </c>
      <c r="AB153" s="5">
        <f t="shared" si="297"/>
        <v>3.8106786376381721E-2</v>
      </c>
      <c r="AC153" s="5">
        <f t="shared" si="298"/>
        <v>2.2621990600855241E-3</v>
      </c>
      <c r="AD153" s="5">
        <f t="shared" si="299"/>
        <v>3.9028300424656316E-3</v>
      </c>
      <c r="AE153" s="5">
        <f t="shared" si="300"/>
        <v>7.5373771085434213E-3</v>
      </c>
      <c r="AF153" s="5">
        <f t="shared" si="301"/>
        <v>7.2783151018924576E-3</v>
      </c>
      <c r="AG153" s="5">
        <f t="shared" si="302"/>
        <v>4.6854380915779753E-3</v>
      </c>
      <c r="AH153" s="5">
        <f t="shared" si="303"/>
        <v>2.493927419337787E-2</v>
      </c>
      <c r="AI153" s="5">
        <f t="shared" si="304"/>
        <v>3.0293424621768757E-2</v>
      </c>
      <c r="AJ153" s="5">
        <f t="shared" si="305"/>
        <v>1.8398522110127415E-2</v>
      </c>
      <c r="AK153" s="5">
        <f t="shared" si="306"/>
        <v>7.4494849418818175E-3</v>
      </c>
      <c r="AL153" s="5">
        <f t="shared" si="307"/>
        <v>2.1227359558096361E-4</v>
      </c>
      <c r="AM153" s="5">
        <f t="shared" si="308"/>
        <v>9.4814377344149675E-4</v>
      </c>
      <c r="AN153" s="5">
        <f t="shared" si="309"/>
        <v>1.8311115513067718E-3</v>
      </c>
      <c r="AO153" s="5">
        <f t="shared" si="310"/>
        <v>1.768175675066003E-3</v>
      </c>
      <c r="AP153" s="5">
        <f t="shared" si="311"/>
        <v>1.138268616372727E-3</v>
      </c>
      <c r="AQ153" s="5">
        <f t="shared" si="312"/>
        <v>5.495729841595283E-4</v>
      </c>
      <c r="AR153" s="5">
        <f t="shared" si="313"/>
        <v>9.6328414183313379E-3</v>
      </c>
      <c r="AS153" s="5">
        <f t="shared" si="314"/>
        <v>1.1700892060329376E-2</v>
      </c>
      <c r="AT153" s="5">
        <f t="shared" si="315"/>
        <v>7.106463662265688E-3</v>
      </c>
      <c r="AU153" s="5">
        <f t="shared" si="316"/>
        <v>2.8773775265861249E-3</v>
      </c>
      <c r="AV153" s="5">
        <f t="shared" si="317"/>
        <v>8.7377862858127337E-4</v>
      </c>
      <c r="AW153" s="5">
        <f t="shared" si="318"/>
        <v>1.3832435148783154E-5</v>
      </c>
      <c r="AX153" s="5">
        <f t="shared" si="319"/>
        <v>1.9194973163370345E-4</v>
      </c>
      <c r="AY153" s="5">
        <f t="shared" si="320"/>
        <v>3.707047187463249E-4</v>
      </c>
      <c r="AZ153" s="5">
        <f t="shared" si="321"/>
        <v>3.579634817177901E-4</v>
      </c>
      <c r="BA153" s="5">
        <f t="shared" si="322"/>
        <v>2.3044010999170834E-4</v>
      </c>
      <c r="BB153" s="5">
        <f t="shared" si="323"/>
        <v>1.1125990569937977E-4</v>
      </c>
      <c r="BC153" s="5">
        <f t="shared" si="324"/>
        <v>4.2974347188708723E-5</v>
      </c>
      <c r="BD153" s="5">
        <f t="shared" si="325"/>
        <v>3.1005858828401268E-3</v>
      </c>
      <c r="BE153" s="5">
        <f t="shared" si="326"/>
        <v>3.7662429145623763E-3</v>
      </c>
      <c r="BF153" s="5">
        <f t="shared" si="327"/>
        <v>2.2874040951412489E-3</v>
      </c>
      <c r="BG153" s="5">
        <f t="shared" si="328"/>
        <v>9.2616038727229765E-4</v>
      </c>
      <c r="BH153" s="5">
        <f t="shared" si="329"/>
        <v>2.8124886135370559E-4</v>
      </c>
      <c r="BI153" s="5">
        <f t="shared" si="330"/>
        <v>6.8325895255116006E-5</v>
      </c>
      <c r="BJ153" s="8">
        <f t="shared" si="331"/>
        <v>0.23789198173589798</v>
      </c>
      <c r="BK153" s="8">
        <f t="shared" si="332"/>
        <v>0.22142941445741579</v>
      </c>
      <c r="BL153" s="8">
        <f t="shared" si="333"/>
        <v>0.48535048542739379</v>
      </c>
      <c r="BM153" s="8">
        <f t="shared" si="334"/>
        <v>0.60467014560710997</v>
      </c>
      <c r="BN153" s="8">
        <f t="shared" si="335"/>
        <v>0.39129877312449091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1.3072916666666701</v>
      </c>
      <c r="F154">
        <f>VLOOKUP(B154,home!$B$2:$E$405,3,FALSE)</f>
        <v>1.58</v>
      </c>
      <c r="G154">
        <f>VLOOKUP(C154,away!$B$2:$E$405,4,FALSE)</f>
        <v>1.05</v>
      </c>
      <c r="H154">
        <f>VLOOKUP(A154,away!$A$2:$E$405,3,FALSE)</f>
        <v>1.1328125</v>
      </c>
      <c r="I154">
        <f>VLOOKUP(C154,away!$B$2:$E$405,3,FALSE)</f>
        <v>0.67</v>
      </c>
      <c r="J154">
        <f>VLOOKUP(B154,home!$B$2:$E$405,4,FALSE)</f>
        <v>0.88</v>
      </c>
      <c r="K154" s="3">
        <f t="shared" si="280"/>
        <v>2.1687968750000062</v>
      </c>
      <c r="L154" s="3">
        <f t="shared" si="281"/>
        <v>0.66790625000000003</v>
      </c>
      <c r="M154" s="5">
        <f t="shared" si="282"/>
        <v>5.8618605956734064E-2</v>
      </c>
      <c r="N154" s="5">
        <f t="shared" si="283"/>
        <v>0.12713184941582159</v>
      </c>
      <c r="O154" s="5">
        <f t="shared" si="284"/>
        <v>3.9151733284789908E-2</v>
      </c>
      <c r="P154" s="5">
        <f t="shared" si="285"/>
        <v>8.4912156798886085E-2</v>
      </c>
      <c r="Q154" s="5">
        <f t="shared" si="286"/>
        <v>0.13786157886300263</v>
      </c>
      <c r="R154" s="5">
        <f t="shared" si="287"/>
        <v>1.3074843679622104E-2</v>
      </c>
      <c r="S154" s="5">
        <f t="shared" si="288"/>
        <v>3.0749939607742957E-2</v>
      </c>
      <c r="T154" s="5">
        <f t="shared" si="289"/>
        <v>9.2078610157467336E-2</v>
      </c>
      <c r="U154" s="5">
        <f t="shared" si="290"/>
        <v>2.8356680113478003E-2</v>
      </c>
      <c r="V154" s="5">
        <f t="shared" si="291"/>
        <v>4.9492129881388378E-3</v>
      </c>
      <c r="W154" s="5">
        <f t="shared" si="292"/>
        <v>9.9664587140215671E-2</v>
      </c>
      <c r="X154" s="5">
        <f t="shared" si="293"/>
        <v>6.6566600654619668E-2</v>
      </c>
      <c r="Y154" s="5">
        <f t="shared" si="294"/>
        <v>2.2230124309237285E-2</v>
      </c>
      <c r="Z154" s="5">
        <f t="shared" si="295"/>
        <v>2.9109232704642002E-3</v>
      </c>
      <c r="AA154" s="5">
        <f t="shared" si="296"/>
        <v>6.3132012923475559E-3</v>
      </c>
      <c r="AB154" s="5">
        <f t="shared" si="297"/>
        <v>6.84602561704469E-3</v>
      </c>
      <c r="AC154" s="5">
        <f t="shared" si="298"/>
        <v>4.480748288245188E-4</v>
      </c>
      <c r="AD154" s="5">
        <f t="shared" si="299"/>
        <v>5.4038061284466386E-2</v>
      </c>
      <c r="AE154" s="5">
        <f t="shared" si="300"/>
        <v>3.6092358869778129E-2</v>
      </c>
      <c r="AF154" s="5">
        <f t="shared" si="301"/>
        <v>1.2053156033183873E-2</v>
      </c>
      <c r="AG154" s="5">
        <f t="shared" si="302"/>
        <v>2.6834594155962384E-3</v>
      </c>
      <c r="AH154" s="5">
        <f t="shared" si="303"/>
        <v>4.8605596140336994E-4</v>
      </c>
      <c r="AI154" s="5">
        <f t="shared" si="304"/>
        <v>1.0541566501667524E-3</v>
      </c>
      <c r="AJ154" s="5">
        <f t="shared" si="305"/>
        <v>1.1431258243210637E-3</v>
      </c>
      <c r="AK154" s="5">
        <f t="shared" si="306"/>
        <v>8.2640257183977644E-4</v>
      </c>
      <c r="AL154" s="5">
        <f t="shared" si="307"/>
        <v>2.5962405281943279E-5</v>
      </c>
      <c r="AM154" s="5">
        <f t="shared" si="308"/>
        <v>2.3439515688961906E-2</v>
      </c>
      <c r="AN154" s="5">
        <f t="shared" si="309"/>
        <v>1.5655399025630713E-2</v>
      </c>
      <c r="AO154" s="5">
        <f t="shared" si="310"/>
        <v>5.2281694277313316E-3</v>
      </c>
      <c r="AP154" s="5">
        <f t="shared" si="311"/>
        <v>1.1639756789468931E-3</v>
      </c>
      <c r="AQ154" s="5">
        <f t="shared" si="312"/>
        <v>1.9435665770415583E-4</v>
      </c>
      <c r="AR154" s="5">
        <f t="shared" si="313"/>
        <v>6.4927962894213945E-5</v>
      </c>
      <c r="AS154" s="5">
        <f t="shared" si="314"/>
        <v>1.4081556302508757E-4</v>
      </c>
      <c r="AT154" s="5">
        <f t="shared" si="315"/>
        <v>1.5270017652008815E-4</v>
      </c>
      <c r="AU154" s="5">
        <f t="shared" si="316"/>
        <v>1.103918885495722E-4</v>
      </c>
      <c r="AV154" s="5">
        <f t="shared" si="317"/>
        <v>5.985439572791528E-5</v>
      </c>
      <c r="AW154" s="5">
        <f t="shared" si="318"/>
        <v>1.0446644372625273E-6</v>
      </c>
      <c r="AX154" s="5">
        <f t="shared" si="319"/>
        <v>8.4725913962890344E-3</v>
      </c>
      <c r="AY154" s="5">
        <f t="shared" si="320"/>
        <v>5.658896747277673E-3</v>
      </c>
      <c r="AZ154" s="5">
        <f t="shared" si="321"/>
        <v>1.889806252805714E-3</v>
      </c>
      <c r="BA154" s="5">
        <f t="shared" si="322"/>
        <v>4.2073780251267217E-4</v>
      </c>
      <c r="BB154" s="5">
        <f t="shared" si="323"/>
        <v>7.0253351977369851E-5</v>
      </c>
      <c r="BC154" s="5">
        <f t="shared" si="324"/>
        <v>9.3845305738270425E-6</v>
      </c>
      <c r="BD154" s="5">
        <f t="shared" si="325"/>
        <v>7.227632036135592E-6</v>
      </c>
      <c r="BE154" s="5">
        <f t="shared" si="326"/>
        <v>1.5675265773620801E-5</v>
      </c>
      <c r="BF154" s="5">
        <f t="shared" si="327"/>
        <v>1.6998233712311676E-5</v>
      </c>
      <c r="BG154" s="5">
        <f t="shared" si="328"/>
        <v>1.2288572051927107E-5</v>
      </c>
      <c r="BH154" s="5">
        <f t="shared" si="329"/>
        <v>6.6628541661079808E-6</v>
      </c>
      <c r="BI154" s="5">
        <f t="shared" si="330"/>
        <v>2.8900754588071527E-6</v>
      </c>
      <c r="BJ154" s="8">
        <f t="shared" si="331"/>
        <v>0.7126034727038002</v>
      </c>
      <c r="BK154" s="8">
        <f t="shared" si="332"/>
        <v>0.1853628493328861</v>
      </c>
      <c r="BL154" s="8">
        <f t="shared" si="333"/>
        <v>9.784265761492901E-2</v>
      </c>
      <c r="BM154" s="8">
        <f t="shared" si="334"/>
        <v>0.53231128284038276</v>
      </c>
      <c r="BN154" s="8">
        <f t="shared" si="335"/>
        <v>0.46075076799885639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1.3072916666666701</v>
      </c>
      <c r="F155">
        <f>VLOOKUP(B155,home!$B$2:$E$405,3,FALSE)</f>
        <v>1.05</v>
      </c>
      <c r="G155">
        <f>VLOOKUP(C155,away!$B$2:$E$405,4,FALSE)</f>
        <v>0.9</v>
      </c>
      <c r="H155">
        <f>VLOOKUP(A155,away!$A$2:$E$405,3,FALSE)</f>
        <v>1.1328125</v>
      </c>
      <c r="I155">
        <f>VLOOKUP(C155,away!$B$2:$E$405,3,FALSE)</f>
        <v>0.85</v>
      </c>
      <c r="J155">
        <f>VLOOKUP(B155,home!$B$2:$E$405,4,FALSE)</f>
        <v>1.1599999999999999</v>
      </c>
      <c r="K155" s="3">
        <f t="shared" si="280"/>
        <v>1.2353906250000033</v>
      </c>
      <c r="L155" s="3">
        <f t="shared" si="281"/>
        <v>1.116953125</v>
      </c>
      <c r="M155" s="5">
        <f t="shared" si="282"/>
        <v>9.5145902476313729E-2</v>
      </c>
      <c r="N155" s="5">
        <f t="shared" si="283"/>
        <v>0.11754235592640257</v>
      </c>
      <c r="O155" s="5">
        <f t="shared" si="284"/>
        <v>0.10627351310186385</v>
      </c>
      <c r="P155" s="5">
        <f t="shared" si="285"/>
        <v>0.1312893017718576</v>
      </c>
      <c r="Q155" s="5">
        <f t="shared" si="286"/>
        <v>7.2605362275945662E-2</v>
      </c>
      <c r="R155" s="5">
        <f t="shared" si="287"/>
        <v>5.9351266281927648E-2</v>
      </c>
      <c r="S155" s="5">
        <f t="shared" si="288"/>
        <v>4.5290654434732409E-2</v>
      </c>
      <c r="T155" s="5">
        <f t="shared" si="289"/>
        <v>8.109678628587462E-2</v>
      </c>
      <c r="U155" s="5">
        <f t="shared" si="290"/>
        <v>7.3321997946572209E-2</v>
      </c>
      <c r="V155" s="5">
        <f t="shared" si="291"/>
        <v>6.9439300213535969E-3</v>
      </c>
      <c r="W155" s="5">
        <f t="shared" si="292"/>
        <v>2.9898661293477395E-2</v>
      </c>
      <c r="X155" s="5">
        <f t="shared" si="293"/>
        <v>3.3395403165066118E-2</v>
      </c>
      <c r="Y155" s="5">
        <f t="shared" si="294"/>
        <v>1.865054996292775E-2</v>
      </c>
      <c r="Z155" s="5">
        <f t="shared" si="295"/>
        <v>2.2097527448768743E-2</v>
      </c>
      <c r="AA155" s="5">
        <f t="shared" si="296"/>
        <v>2.7299078245889143E-2</v>
      </c>
      <c r="AB155" s="5">
        <f t="shared" si="297"/>
        <v>1.6862512668056495E-2</v>
      </c>
      <c r="AC155" s="5">
        <f t="shared" si="298"/>
        <v>5.9885902882359377E-4</v>
      </c>
      <c r="AD155" s="5">
        <f t="shared" si="299"/>
        <v>9.2341314655031113E-3</v>
      </c>
      <c r="AE155" s="5">
        <f t="shared" si="300"/>
        <v>1.031409199705453E-2</v>
      </c>
      <c r="AF155" s="5">
        <f t="shared" si="301"/>
        <v>5.760178643823775E-3</v>
      </c>
      <c r="AG155" s="5">
        <f t="shared" si="302"/>
        <v>2.1446165122590765E-3</v>
      </c>
      <c r="AH155" s="5">
        <f t="shared" si="303"/>
        <v>6.1704755846688783E-3</v>
      </c>
      <c r="AI155" s="5">
        <f t="shared" si="304"/>
        <v>7.6229476890913453E-3</v>
      </c>
      <c r="AJ155" s="5">
        <f t="shared" si="305"/>
        <v>4.7086590549844445E-3</v>
      </c>
      <c r="AK155" s="5">
        <f t="shared" si="306"/>
        <v>1.939011084283053E-3</v>
      </c>
      <c r="AL155" s="5">
        <f t="shared" si="307"/>
        <v>3.3053986228611571E-5</v>
      </c>
      <c r="AM155" s="5">
        <f t="shared" si="308"/>
        <v>2.2815518885000163E-3</v>
      </c>
      <c r="AN155" s="5">
        <f t="shared" si="309"/>
        <v>2.5483865117097446E-3</v>
      </c>
      <c r="AO155" s="5">
        <f t="shared" si="310"/>
        <v>1.4232141389810245E-3</v>
      </c>
      <c r="AP155" s="5">
        <f t="shared" si="311"/>
        <v>5.2988782669301335E-4</v>
      </c>
      <c r="AQ155" s="5">
        <f t="shared" si="312"/>
        <v>1.4796496598105485E-4</v>
      </c>
      <c r="AR155" s="5">
        <f t="shared" si="313"/>
        <v>1.3784263974064208E-3</v>
      </c>
      <c r="AS155" s="5">
        <f t="shared" si="314"/>
        <v>1.702895048608421E-3</v>
      </c>
      <c r="AT155" s="5">
        <f t="shared" si="315"/>
        <v>1.0518702892048841E-3</v>
      </c>
      <c r="AU155" s="5">
        <f t="shared" si="316"/>
        <v>4.3315689799991875E-4</v>
      </c>
      <c r="AV155" s="5">
        <f t="shared" si="317"/>
        <v>1.3377949273579557E-4</v>
      </c>
      <c r="AW155" s="5">
        <f t="shared" si="318"/>
        <v>1.2669532498643188E-6</v>
      </c>
      <c r="AX155" s="5">
        <f t="shared" si="319"/>
        <v>4.6976796891732886E-4</v>
      </c>
      <c r="AY155" s="5">
        <f t="shared" si="320"/>
        <v>5.2470880090711334E-4</v>
      </c>
      <c r="AZ155" s="5">
        <f t="shared" si="321"/>
        <v>2.9303756744410159E-4</v>
      </c>
      <c r="BA155" s="5">
        <f t="shared" si="322"/>
        <v>1.0910307556636254E-4</v>
      </c>
      <c r="BB155" s="5">
        <f t="shared" si="323"/>
        <v>3.0465755300239928E-5</v>
      </c>
      <c r="BC155" s="5">
        <f t="shared" si="324"/>
        <v>6.8057641176176584E-6</v>
      </c>
      <c r="BD155" s="5">
        <f t="shared" si="325"/>
        <v>2.5660627869426563E-4</v>
      </c>
      <c r="BE155" s="5">
        <f t="shared" si="326"/>
        <v>3.1700899101503379E-4</v>
      </c>
      <c r="BF155" s="5">
        <f t="shared" si="327"/>
        <v>1.9581496777034156E-4</v>
      </c>
      <c r="BG155" s="5">
        <f t="shared" si="328"/>
        <v>8.0635991806052599E-5</v>
      </c>
      <c r="BH155" s="5">
        <f t="shared" si="329"/>
        <v>2.4904237078693615E-5</v>
      </c>
      <c r="BI155" s="5">
        <f t="shared" si="330"/>
        <v>6.1532922019591107E-6</v>
      </c>
      <c r="BJ155" s="8">
        <f t="shared" si="331"/>
        <v>0.38900703179245222</v>
      </c>
      <c r="BK155" s="8">
        <f t="shared" si="332"/>
        <v>0.27982641052021662</v>
      </c>
      <c r="BL155" s="8">
        <f t="shared" si="333"/>
        <v>0.30913071354185895</v>
      </c>
      <c r="BM155" s="8">
        <f t="shared" si="334"/>
        <v>0.41733053962132827</v>
      </c>
      <c r="BN155" s="8">
        <f t="shared" si="335"/>
        <v>0.58220770183431114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1.3072916666666701</v>
      </c>
      <c r="F156">
        <f>VLOOKUP(B156,home!$B$2:$E$405,3,FALSE)</f>
        <v>0.81</v>
      </c>
      <c r="G156">
        <f>VLOOKUP(C156,away!$B$2:$E$405,4,FALSE)</f>
        <v>1.1000000000000001</v>
      </c>
      <c r="H156">
        <f>VLOOKUP(A156,away!$A$2:$E$405,3,FALSE)</f>
        <v>1.1328125</v>
      </c>
      <c r="I156">
        <f>VLOOKUP(C156,away!$B$2:$E$405,3,FALSE)</f>
        <v>1.1000000000000001</v>
      </c>
      <c r="J156">
        <f>VLOOKUP(B156,home!$B$2:$E$405,4,FALSE)</f>
        <v>0.77</v>
      </c>
      <c r="K156" s="3">
        <f t="shared" si="280"/>
        <v>1.1647968750000033</v>
      </c>
      <c r="L156" s="3">
        <f t="shared" si="281"/>
        <v>0.95949218749999998</v>
      </c>
      <c r="M156" s="5">
        <f t="shared" si="282"/>
        <v>0.11951790783237998</v>
      </c>
      <c r="N156" s="5">
        <f t="shared" si="283"/>
        <v>0.13921408554969461</v>
      </c>
      <c r="O156" s="5">
        <f t="shared" si="284"/>
        <v>0.11467649883151364</v>
      </c>
      <c r="P156" s="5">
        <f t="shared" si="285"/>
        <v>0.13357482747488861</v>
      </c>
      <c r="Q156" s="5">
        <f t="shared" si="286"/>
        <v>8.107806590213372E-2</v>
      </c>
      <c r="R156" s="5">
        <f t="shared" si="287"/>
        <v>5.5015602359345099E-2</v>
      </c>
      <c r="S156" s="5">
        <f t="shared" si="288"/>
        <v>3.7321257664519658E-2</v>
      </c>
      <c r="T156" s="5">
        <f t="shared" si="289"/>
        <v>7.7793770810707444E-2</v>
      </c>
      <c r="U156" s="5">
        <f t="shared" si="290"/>
        <v>6.4082001704407976E-2</v>
      </c>
      <c r="V156" s="5">
        <f t="shared" si="291"/>
        <v>4.6345268291190459E-3</v>
      </c>
      <c r="W156" s="5">
        <f t="shared" si="292"/>
        <v>3.1479825931283241E-2</v>
      </c>
      <c r="X156" s="5">
        <f t="shared" si="293"/>
        <v>3.0204647044926175E-2</v>
      </c>
      <c r="Y156" s="5">
        <f t="shared" si="294"/>
        <v>1.4490561432900811E-2</v>
      </c>
      <c r="Z156" s="5">
        <f t="shared" si="295"/>
        <v>1.7595680218132737E-2</v>
      </c>
      <c r="AA156" s="5">
        <f t="shared" si="296"/>
        <v>2.0495393331580385E-2</v>
      </c>
      <c r="AB156" s="5">
        <f t="shared" si="297"/>
        <v>1.1936485052260373E-2</v>
      </c>
      <c r="AC156" s="5">
        <f t="shared" si="298"/>
        <v>3.2372560985564051E-4</v>
      </c>
      <c r="AD156" s="5">
        <f t="shared" si="299"/>
        <v>9.1669007175756954E-3</v>
      </c>
      <c r="AE156" s="5">
        <f t="shared" si="300"/>
        <v>8.7955696221020223E-3</v>
      </c>
      <c r="AF156" s="5">
        <f t="shared" si="301"/>
        <v>4.2196401685096084E-3</v>
      </c>
      <c r="AG156" s="5">
        <f t="shared" si="302"/>
        <v>1.3495705919153846E-3</v>
      </c>
      <c r="AH156" s="5">
        <f t="shared" si="303"/>
        <v>4.2207294257616632E-3</v>
      </c>
      <c r="AI156" s="5">
        <f t="shared" si="304"/>
        <v>4.916292445347744E-3</v>
      </c>
      <c r="AJ156" s="5">
        <f t="shared" si="305"/>
        <v>2.8632410384635885E-3</v>
      </c>
      <c r="AK156" s="5">
        <f t="shared" si="306"/>
        <v>1.1116980713247178E-3</v>
      </c>
      <c r="AL156" s="5">
        <f t="shared" si="307"/>
        <v>1.4472004495364909E-5</v>
      </c>
      <c r="AM156" s="5">
        <f t="shared" si="308"/>
        <v>2.1355154618534914E-3</v>
      </c>
      <c r="AN156" s="5">
        <f t="shared" si="309"/>
        <v>2.0490104019338794E-3</v>
      </c>
      <c r="AO156" s="5">
        <f t="shared" si="310"/>
        <v>9.8300473638089593E-4</v>
      </c>
      <c r="AP156" s="5">
        <f t="shared" si="311"/>
        <v>3.1439512161098894E-4</v>
      </c>
      <c r="AQ156" s="5">
        <f t="shared" si="312"/>
        <v>7.541491574346407E-5</v>
      </c>
      <c r="AR156" s="5">
        <f t="shared" si="313"/>
        <v>8.0995138191393564E-4</v>
      </c>
      <c r="AS156" s="5">
        <f t="shared" si="314"/>
        <v>9.4342883855528636E-4</v>
      </c>
      <c r="AT156" s="5">
        <f t="shared" si="315"/>
        <v>5.4945148146704024E-4</v>
      </c>
      <c r="AU156" s="5">
        <f t="shared" si="316"/>
        <v>2.1333312285897696E-4</v>
      </c>
      <c r="AV156" s="5">
        <f t="shared" si="317"/>
        <v>6.2122438710032033E-5</v>
      </c>
      <c r="AW156" s="5">
        <f t="shared" si="318"/>
        <v>4.4928076719573262E-7</v>
      </c>
      <c r="AX156" s="5">
        <f t="shared" si="319"/>
        <v>4.1457362274685593E-4</v>
      </c>
      <c r="AY156" s="5">
        <f t="shared" si="320"/>
        <v>3.9778015216918055E-4</v>
      </c>
      <c r="AZ156" s="5">
        <f t="shared" si="321"/>
        <v>1.9083347417444491E-4</v>
      </c>
      <c r="BA156" s="5">
        <f t="shared" si="322"/>
        <v>6.1034409194620989E-5</v>
      </c>
      <c r="BB156" s="5">
        <f t="shared" si="323"/>
        <v>1.4640509697729249E-5</v>
      </c>
      <c r="BC156" s="5">
        <f t="shared" si="324"/>
        <v>2.8094909351978408E-6</v>
      </c>
      <c r="BD156" s="5">
        <f t="shared" si="325"/>
        <v>1.295236705335416E-4</v>
      </c>
      <c r="BE156" s="5">
        <f t="shared" si="326"/>
        <v>1.5086876667599929E-4</v>
      </c>
      <c r="BF156" s="5">
        <f t="shared" si="327"/>
        <v>8.7865733979654317E-5</v>
      </c>
      <c r="BG156" s="5">
        <f t="shared" si="328"/>
        <v>3.4115244119694329E-5</v>
      </c>
      <c r="BH156" s="5">
        <f t="shared" si="329"/>
        <v>9.9343324351205471E-6</v>
      </c>
      <c r="BI156" s="5">
        <f t="shared" si="330"/>
        <v>2.3142958751279172E-6</v>
      </c>
      <c r="BJ156" s="8">
        <f t="shared" si="331"/>
        <v>0.40443165006818954</v>
      </c>
      <c r="BK156" s="8">
        <f t="shared" si="332"/>
        <v>0.29578449756742753</v>
      </c>
      <c r="BL156" s="8">
        <f t="shared" si="333"/>
        <v>0.28231085156712959</v>
      </c>
      <c r="BM156" s="8">
        <f t="shared" si="334"/>
        <v>0.35664836059952171</v>
      </c>
      <c r="BN156" s="8">
        <f t="shared" si="335"/>
        <v>0.64307698794995571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1.3072916666666701</v>
      </c>
      <c r="F157">
        <f>VLOOKUP(B157,home!$B$2:$E$405,3,FALSE)</f>
        <v>0.98</v>
      </c>
      <c r="G157">
        <f>VLOOKUP(C157,away!$B$2:$E$405,4,FALSE)</f>
        <v>1.02</v>
      </c>
      <c r="H157">
        <f>VLOOKUP(A157,away!$A$2:$E$405,3,FALSE)</f>
        <v>1.1328125</v>
      </c>
      <c r="I157">
        <f>VLOOKUP(C157,away!$B$2:$E$405,3,FALSE)</f>
        <v>0.97</v>
      </c>
      <c r="J157">
        <f>VLOOKUP(B157,home!$B$2:$E$405,4,FALSE)</f>
        <v>0.69</v>
      </c>
      <c r="K157" s="3">
        <f t="shared" si="280"/>
        <v>1.3067687500000034</v>
      </c>
      <c r="L157" s="3">
        <f t="shared" si="281"/>
        <v>0.75819140624999992</v>
      </c>
      <c r="M157" s="5">
        <f t="shared" si="282"/>
        <v>0.12682334358492442</v>
      </c>
      <c r="N157" s="5">
        <f t="shared" si="283"/>
        <v>0.16572878216729259</v>
      </c>
      <c r="O157" s="5">
        <f t="shared" si="284"/>
        <v>9.615636921798075E-2</v>
      </c>
      <c r="P157" s="5">
        <f t="shared" si="285"/>
        <v>0.12565413840751949</v>
      </c>
      <c r="Q157" s="5">
        <f t="shared" si="286"/>
        <v>0.10828459675588792</v>
      </c>
      <c r="R157" s="5">
        <f t="shared" si="287"/>
        <v>3.6452466398637501E-2</v>
      </c>
      <c r="S157" s="5">
        <f t="shared" si="288"/>
        <v>3.1123928081038445E-2</v>
      </c>
      <c r="T157" s="5">
        <f t="shared" si="289"/>
        <v>8.2100450689560844E-2</v>
      </c>
      <c r="U157" s="5">
        <f t="shared" si="290"/>
        <v>4.7634943950164647E-2</v>
      </c>
      <c r="V157" s="5">
        <f t="shared" si="291"/>
        <v>3.4263323877942739E-3</v>
      </c>
      <c r="W157" s="5">
        <f t="shared" si="292"/>
        <v>4.7167642382315363E-2</v>
      </c>
      <c r="X157" s="5">
        <f t="shared" si="293"/>
        <v>3.5762101107344783E-2</v>
      </c>
      <c r="Y157" s="5">
        <f t="shared" si="294"/>
        <v>1.3557258864516206E-2</v>
      </c>
      <c r="Z157" s="5">
        <f t="shared" si="295"/>
        <v>9.2126489200212817E-3</v>
      </c>
      <c r="AA157" s="5">
        <f t="shared" si="296"/>
        <v>1.2038801713405088E-2</v>
      </c>
      <c r="AB157" s="5">
        <f t="shared" si="297"/>
        <v>7.8659649332621356E-3</v>
      </c>
      <c r="AC157" s="5">
        <f t="shared" si="298"/>
        <v>2.1217152926866916E-4</v>
      </c>
      <c r="AD157" s="5">
        <f t="shared" si="299"/>
        <v>1.5409300269096355E-2</v>
      </c>
      <c r="AE157" s="5">
        <f t="shared" si="300"/>
        <v>1.1683199040354669E-2</v>
      </c>
      <c r="AF157" s="5">
        <f t="shared" si="301"/>
        <v>4.4290505549525764E-3</v>
      </c>
      <c r="AG157" s="5">
        <f t="shared" si="302"/>
        <v>1.1193560228706125E-3</v>
      </c>
      <c r="AH157" s="5">
        <f t="shared" si="303"/>
        <v>1.7462378099896195E-3</v>
      </c>
      <c r="AI157" s="5">
        <f t="shared" si="304"/>
        <v>2.2819290001628778E-3</v>
      </c>
      <c r="AJ157" s="5">
        <f t="shared" si="305"/>
        <v>1.4909767535658011E-3</v>
      </c>
      <c r="AK157" s="5">
        <f t="shared" si="306"/>
        <v>6.4945394284541505E-4</v>
      </c>
      <c r="AL157" s="5">
        <f t="shared" si="307"/>
        <v>8.4086194075171967E-6</v>
      </c>
      <c r="AM157" s="5">
        <f t="shared" si="308"/>
        <v>4.0272784102043501E-3</v>
      </c>
      <c r="AN157" s="5">
        <f t="shared" si="309"/>
        <v>3.0534478811931006E-3</v>
      </c>
      <c r="AO157" s="5">
        <f t="shared" si="310"/>
        <v>1.1575489714764394E-3</v>
      </c>
      <c r="AP157" s="5">
        <f t="shared" si="311"/>
        <v>2.9254789416232094E-4</v>
      </c>
      <c r="AQ157" s="5">
        <f t="shared" si="312"/>
        <v>5.5451824817601556E-5</v>
      </c>
      <c r="AR157" s="5">
        <f t="shared" si="313"/>
        <v>2.6479650016059006E-4</v>
      </c>
      <c r="AS157" s="5">
        <f t="shared" si="314"/>
        <v>3.4602779151922988E-4</v>
      </c>
      <c r="AT157" s="5">
        <f t="shared" si="315"/>
        <v>2.2608915229442296E-4</v>
      </c>
      <c r="AU157" s="5">
        <f t="shared" si="316"/>
        <v>9.8482079644114502E-5</v>
      </c>
      <c r="AV157" s="5">
        <f t="shared" si="317"/>
        <v>3.2173326028485071E-5</v>
      </c>
      <c r="AW157" s="5">
        <f t="shared" si="318"/>
        <v>2.3141941577550997E-7</v>
      </c>
      <c r="AX157" s="5">
        <f t="shared" si="319"/>
        <v>8.7712026233412264E-4</v>
      </c>
      <c r="AY157" s="5">
        <f t="shared" si="320"/>
        <v>6.6502504514947733E-4</v>
      </c>
      <c r="AZ157" s="5">
        <f t="shared" si="321"/>
        <v>2.5210813708667585E-4</v>
      </c>
      <c r="BA157" s="5">
        <f t="shared" si="322"/>
        <v>6.3715407661604868E-5</v>
      </c>
      <c r="BB157" s="5">
        <f t="shared" si="323"/>
        <v>1.207711863368605E-5</v>
      </c>
      <c r="BC157" s="5">
        <f t="shared" si="324"/>
        <v>1.8313535120645016E-6</v>
      </c>
      <c r="BD157" s="5">
        <f t="shared" si="325"/>
        <v>3.3461071804472663E-5</v>
      </c>
      <c r="BE157" s="5">
        <f t="shared" si="326"/>
        <v>4.3725882975591093E-5</v>
      </c>
      <c r="BF157" s="5">
        <f t="shared" si="327"/>
        <v>2.8569808719329805E-5</v>
      </c>
      <c r="BG157" s="5">
        <f t="shared" si="328"/>
        <v>1.2444711075965938E-5</v>
      </c>
      <c r="BH157" s="5">
        <f t="shared" si="329"/>
        <v>4.0655898842128007E-6</v>
      </c>
      <c r="BI157" s="5">
        <f t="shared" si="330"/>
        <v>1.0625571622010835E-6</v>
      </c>
      <c r="BJ157" s="8">
        <f t="shared" si="331"/>
        <v>0.49569989016042332</v>
      </c>
      <c r="BK157" s="8">
        <f t="shared" si="332"/>
        <v>0.28791334765510229</v>
      </c>
      <c r="BL157" s="8">
        <f t="shared" si="333"/>
        <v>0.20740804219128245</v>
      </c>
      <c r="BM157" s="8">
        <f t="shared" si="334"/>
        <v>0.34046943876885316</v>
      </c>
      <c r="BN157" s="8">
        <f t="shared" si="335"/>
        <v>0.65909969653224276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1.3072916666666701</v>
      </c>
      <c r="F158">
        <f>VLOOKUP(B158,home!$B$2:$E$405,3,FALSE)</f>
        <v>1.1499999999999999</v>
      </c>
      <c r="G158">
        <f>VLOOKUP(C158,away!$B$2:$E$405,4,FALSE)</f>
        <v>1.35</v>
      </c>
      <c r="H158">
        <f>VLOOKUP(A158,away!$A$2:$E$405,3,FALSE)</f>
        <v>1.1328125</v>
      </c>
      <c r="I158">
        <f>VLOOKUP(C158,away!$B$2:$E$405,3,FALSE)</f>
        <v>0.99</v>
      </c>
      <c r="J158">
        <f>VLOOKUP(B158,home!$B$2:$E$405,4,FALSE)</f>
        <v>0.94</v>
      </c>
      <c r="K158" s="3">
        <f t="shared" si="280"/>
        <v>2.0295703125000051</v>
      </c>
      <c r="L158" s="3">
        <f t="shared" si="281"/>
        <v>1.0541953125000001</v>
      </c>
      <c r="M158" s="5">
        <f t="shared" si="282"/>
        <v>4.5786516764159353E-2</v>
      </c>
      <c r="N158" s="5">
        <f t="shared" si="283"/>
        <v>9.2926955137321604E-2</v>
      </c>
      <c r="O158" s="5">
        <f t="shared" si="284"/>
        <v>4.8267931348479468E-2</v>
      </c>
      <c r="P158" s="5">
        <f t="shared" si="285"/>
        <v>9.7963160510662242E-2</v>
      </c>
      <c r="Q158" s="5">
        <f t="shared" si="286"/>
        <v>9.4300894688863907E-2</v>
      </c>
      <c r="R158" s="5">
        <f t="shared" si="287"/>
        <v>2.5441913485819426E-2</v>
      </c>
      <c r="S158" s="5">
        <f t="shared" si="288"/>
        <v>5.239960088397639E-2</v>
      </c>
      <c r="T158" s="5">
        <f t="shared" si="289"/>
        <v>9.9411561145556507E-2</v>
      </c>
      <c r="U158" s="5">
        <f t="shared" si="290"/>
        <v>5.1636152304012618E-2</v>
      </c>
      <c r="V158" s="5">
        <f t="shared" si="291"/>
        <v>1.245691933120411E-2</v>
      </c>
      <c r="W158" s="5">
        <f t="shared" si="292"/>
        <v>6.3796765434235847E-2</v>
      </c>
      <c r="X158" s="5">
        <f t="shared" si="293"/>
        <v>6.7254251073433483E-2</v>
      </c>
      <c r="Y158" s="5">
        <f t="shared" si="294"/>
        <v>3.5449558113655834E-2</v>
      </c>
      <c r="Z158" s="5">
        <f t="shared" si="295"/>
        <v>8.9402486459271274E-3</v>
      </c>
      <c r="AA158" s="5">
        <f t="shared" si="296"/>
        <v>1.8144863238142062E-2</v>
      </c>
      <c r="AB158" s="5">
        <f t="shared" si="297"/>
        <v>1.8413137876252927E-2</v>
      </c>
      <c r="AC158" s="5">
        <f t="shared" si="298"/>
        <v>1.6657731278686687E-3</v>
      </c>
      <c r="AD158" s="5">
        <f t="shared" si="299"/>
        <v>3.2370005289712893E-2</v>
      </c>
      <c r="AE158" s="5">
        <f t="shared" si="300"/>
        <v>3.4124307842015547E-2</v>
      </c>
      <c r="AF158" s="5">
        <f t="shared" si="301"/>
        <v>1.7986842684679889E-2</v>
      </c>
      <c r="AG158" s="5">
        <f t="shared" si="302"/>
        <v>6.3205484149548193E-3</v>
      </c>
      <c r="AH158" s="5">
        <f t="shared" si="303"/>
        <v>2.3561920537802121E-3</v>
      </c>
      <c r="AI158" s="5">
        <f t="shared" si="304"/>
        <v>4.7820574429007336E-3</v>
      </c>
      <c r="AJ158" s="5">
        <f t="shared" si="305"/>
        <v>4.8527609093905102E-3</v>
      </c>
      <c r="AK158" s="5">
        <f t="shared" si="306"/>
        <v>3.2830064917865015E-3</v>
      </c>
      <c r="AL158" s="5">
        <f t="shared" si="307"/>
        <v>1.4256109600150534E-4</v>
      </c>
      <c r="AM158" s="5">
        <f t="shared" si="308"/>
        <v>1.3139440350293886E-2</v>
      </c>
      <c r="AN158" s="5">
        <f t="shared" si="309"/>
        <v>1.3851536426153176E-2</v>
      </c>
      <c r="AO158" s="5">
        <f t="shared" si="310"/>
        <v>7.3011123856868395E-3</v>
      </c>
      <c r="AP158" s="5">
        <f t="shared" si="311"/>
        <v>2.5655994843422534E-3</v>
      </c>
      <c r="AQ158" s="5">
        <f t="shared" si="312"/>
        <v>6.7616073753650515E-4</v>
      </c>
      <c r="AR158" s="5">
        <f t="shared" si="313"/>
        <v>4.9677732368896962E-4</v>
      </c>
      <c r="AS158" s="5">
        <f t="shared" si="314"/>
        <v>1.0082445080823381E-3</v>
      </c>
      <c r="AT158" s="5">
        <f t="shared" si="315"/>
        <v>1.0231515606725428E-3</v>
      </c>
      <c r="AU158" s="5">
        <f t="shared" si="316"/>
        <v>6.9218601090968008E-4</v>
      </c>
      <c r="AV158" s="5">
        <f t="shared" si="317"/>
        <v>3.512100446175228E-4</v>
      </c>
      <c r="AW158" s="5">
        <f t="shared" si="318"/>
        <v>8.4727366368254782E-6</v>
      </c>
      <c r="AX158" s="5">
        <f t="shared" si="319"/>
        <v>4.4445696763035268E-3</v>
      </c>
      <c r="AY158" s="5">
        <f t="shared" si="320"/>
        <v>4.6854445188388213E-3</v>
      </c>
      <c r="AZ158" s="5">
        <f t="shared" si="321"/>
        <v>2.4696868243693514E-3</v>
      </c>
      <c r="BA158" s="5">
        <f t="shared" si="322"/>
        <v>8.6784409119772732E-4</v>
      </c>
      <c r="BB158" s="5">
        <f t="shared" si="323"/>
        <v>2.2871929323036664E-4</v>
      </c>
      <c r="BC158" s="5">
        <f t="shared" si="324"/>
        <v>4.8222961360353114E-5</v>
      </c>
      <c r="BD158" s="5">
        <f t="shared" si="325"/>
        <v>8.7283387664867829E-5</v>
      </c>
      <c r="BE158" s="5">
        <f t="shared" si="326"/>
        <v>1.7714777237904487E-4</v>
      </c>
      <c r="BF158" s="5">
        <f t="shared" si="327"/>
        <v>1.7976692987300898E-4</v>
      </c>
      <c r="BG158" s="5">
        <f t="shared" si="328"/>
        <v>1.2161654134650977E-4</v>
      </c>
      <c r="BH158" s="5">
        <f t="shared" si="329"/>
        <v>6.1707330456451398E-5</v>
      </c>
      <c r="BI158" s="5">
        <f t="shared" si="330"/>
        <v>2.5047873191608235E-5</v>
      </c>
      <c r="BJ158" s="8">
        <f t="shared" si="331"/>
        <v>0.59422002657374307</v>
      </c>
      <c r="BK158" s="8">
        <f t="shared" si="332"/>
        <v>0.21509997623271107</v>
      </c>
      <c r="BL158" s="8">
        <f t="shared" si="333"/>
        <v>0.18140215443344701</v>
      </c>
      <c r="BM158" s="8">
        <f t="shared" si="334"/>
        <v>0.59029806216832037</v>
      </c>
      <c r="BN158" s="8">
        <f t="shared" si="335"/>
        <v>0.40468737193530596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1.3072916666666701</v>
      </c>
      <c r="F159">
        <f>VLOOKUP(B159,home!$B$2:$E$405,3,FALSE)</f>
        <v>1.1000000000000001</v>
      </c>
      <c r="G159">
        <f>VLOOKUP(C159,away!$B$2:$E$405,4,FALSE)</f>
        <v>0.81</v>
      </c>
      <c r="H159">
        <f>VLOOKUP(A159,away!$A$2:$E$405,3,FALSE)</f>
        <v>1.1328125</v>
      </c>
      <c r="I159">
        <f>VLOOKUP(C159,away!$B$2:$E$405,3,FALSE)</f>
        <v>1.03</v>
      </c>
      <c r="J159">
        <f>VLOOKUP(B159,home!$B$2:$E$405,4,FALSE)</f>
        <v>1.05</v>
      </c>
      <c r="K159" s="3">
        <f t="shared" si="280"/>
        <v>1.1647968750000033</v>
      </c>
      <c r="L159" s="3">
        <f t="shared" si="281"/>
        <v>1.22513671875</v>
      </c>
      <c r="M159" s="5">
        <f t="shared" si="282"/>
        <v>9.1635768863237849E-2</v>
      </c>
      <c r="N159" s="5">
        <f t="shared" si="283"/>
        <v>0.10673705721012205</v>
      </c>
      <c r="O159" s="5">
        <f t="shared" si="284"/>
        <v>0.11226634518524062</v>
      </c>
      <c r="P159" s="5">
        <f t="shared" si="285"/>
        <v>0.13076748803943994</v>
      </c>
      <c r="Q159" s="5">
        <f t="shared" si="286"/>
        <v>6.2163495342523384E-2</v>
      </c>
      <c r="R159" s="5">
        <f t="shared" si="287"/>
        <v>6.8770810883150305E-2</v>
      </c>
      <c r="S159" s="5">
        <f t="shared" si="288"/>
        <v>4.6652459351506734E-2</v>
      </c>
      <c r="T159" s="5">
        <f t="shared" si="289"/>
        <v>7.6158780709969995E-2</v>
      </c>
      <c r="U159" s="5">
        <f t="shared" si="290"/>
        <v>8.010402560790969E-2</v>
      </c>
      <c r="V159" s="5">
        <f t="shared" si="291"/>
        <v>7.3971902213613152E-3</v>
      </c>
      <c r="W159" s="5">
        <f t="shared" si="292"/>
        <v>2.4135948371349508E-2</v>
      </c>
      <c r="X159" s="5">
        <f t="shared" si="293"/>
        <v>2.9569836591594536E-2</v>
      </c>
      <c r="Y159" s="5">
        <f t="shared" si="294"/>
        <v>1.8113546287899913E-2</v>
      </c>
      <c r="Z159" s="5">
        <f t="shared" si="295"/>
        <v>2.808454853038652E-2</v>
      </c>
      <c r="AA159" s="5">
        <f t="shared" si="296"/>
        <v>3.2712794363980155E-2</v>
      </c>
      <c r="AB159" s="5">
        <f t="shared" si="297"/>
        <v>1.9051880323840906E-2</v>
      </c>
      <c r="AC159" s="5">
        <f t="shared" si="298"/>
        <v>6.5975327906684831E-4</v>
      </c>
      <c r="AD159" s="5">
        <f t="shared" si="299"/>
        <v>7.0283693095273304E-3</v>
      </c>
      <c r="AE159" s="5">
        <f t="shared" si="300"/>
        <v>8.6107133140375155E-3</v>
      </c>
      <c r="AF159" s="5">
        <f t="shared" si="301"/>
        <v>5.2746505278284317E-3</v>
      </c>
      <c r="AG159" s="5">
        <f t="shared" si="302"/>
        <v>2.1540560134055602E-3</v>
      </c>
      <c r="AH159" s="5">
        <f t="shared" si="303"/>
        <v>8.6018529085232151E-3</v>
      </c>
      <c r="AI159" s="5">
        <f t="shared" si="304"/>
        <v>1.0019411387057531E-2</v>
      </c>
      <c r="AJ159" s="5">
        <f t="shared" si="305"/>
        <v>5.8352895364920318E-3</v>
      </c>
      <c r="AK159" s="5">
        <f t="shared" si="306"/>
        <v>2.2656423389420463E-3</v>
      </c>
      <c r="AL159" s="5">
        <f t="shared" si="307"/>
        <v>3.7659651945787991E-5</v>
      </c>
      <c r="AM159" s="5">
        <f t="shared" si="308"/>
        <v>1.6373245216166731E-3</v>
      </c>
      <c r="AN159" s="5">
        <f t="shared" si="309"/>
        <v>2.0059463919423642E-3</v>
      </c>
      <c r="AO159" s="5">
        <f t="shared" si="310"/>
        <v>1.2287792903063351E-3</v>
      </c>
      <c r="AP159" s="5">
        <f t="shared" si="311"/>
        <v>5.0180754259795241E-4</v>
      </c>
      <c r="AQ159" s="5">
        <f t="shared" si="312"/>
        <v>1.5369571154561401E-4</v>
      </c>
      <c r="AR159" s="5">
        <f t="shared" si="313"/>
        <v>2.1076891695036544E-3</v>
      </c>
      <c r="AS159" s="5">
        <f t="shared" si="314"/>
        <v>2.4550297581092092E-3</v>
      </c>
      <c r="AT159" s="5">
        <f t="shared" si="315"/>
        <v>1.4298054951388105E-3</v>
      </c>
      <c r="AU159" s="5">
        <f t="shared" si="316"/>
        <v>5.5514432419850651E-4</v>
      </c>
      <c r="AV159" s="5">
        <f t="shared" si="317"/>
        <v>1.6165759350010225E-4</v>
      </c>
      <c r="AW159" s="5">
        <f t="shared" si="318"/>
        <v>1.49282381350093E-6</v>
      </c>
      <c r="AX159" s="5">
        <f t="shared" si="319"/>
        <v>3.1785841435666272E-4</v>
      </c>
      <c r="AY159" s="5">
        <f t="shared" si="320"/>
        <v>3.8942001479199957E-4</v>
      </c>
      <c r="AZ159" s="5">
        <f t="shared" si="321"/>
        <v>2.3854637956892348E-4</v>
      </c>
      <c r="BA159" s="5">
        <f t="shared" si="322"/>
        <v>9.7417309578254327E-5</v>
      </c>
      <c r="BB159" s="5">
        <f t="shared" si="323"/>
        <v>2.9837380751538855E-5</v>
      </c>
      <c r="BC159" s="5">
        <f t="shared" si="324"/>
        <v>7.310974150006941E-6</v>
      </c>
      <c r="BD159" s="5">
        <f t="shared" si="325"/>
        <v>4.3036789887843687E-4</v>
      </c>
      <c r="BE159" s="5">
        <f t="shared" si="326"/>
        <v>5.0129118371392077E-4</v>
      </c>
      <c r="BF159" s="5">
        <f t="shared" si="327"/>
        <v>2.9195120212751377E-4</v>
      </c>
      <c r="BG159" s="5">
        <f t="shared" si="328"/>
        <v>1.1335461596354082E-4</v>
      </c>
      <c r="BH159" s="5">
        <f t="shared" si="329"/>
        <v>3.3008775610289454E-5</v>
      </c>
      <c r="BI159" s="5">
        <f t="shared" si="330"/>
        <v>7.6897037356882964E-6</v>
      </c>
      <c r="BJ159" s="8">
        <f t="shared" si="331"/>
        <v>0.34655439760946449</v>
      </c>
      <c r="BK159" s="8">
        <f t="shared" si="332"/>
        <v>0.27753973942135046</v>
      </c>
      <c r="BL159" s="8">
        <f t="shared" si="333"/>
        <v>0.34771504225561634</v>
      </c>
      <c r="BM159" s="8">
        <f t="shared" si="334"/>
        <v>0.42716483510212516</v>
      </c>
      <c r="BN159" s="8">
        <f t="shared" si="335"/>
        <v>0.57234096552371416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1.3072916666666701</v>
      </c>
      <c r="F160">
        <f>VLOOKUP(B160,home!$B$2:$E$405,3,FALSE)</f>
        <v>0.56999999999999995</v>
      </c>
      <c r="G160">
        <f>VLOOKUP(C160,away!$B$2:$E$405,4,FALSE)</f>
        <v>0.76</v>
      </c>
      <c r="H160">
        <f>VLOOKUP(A160,away!$A$2:$E$405,3,FALSE)</f>
        <v>1.1328125</v>
      </c>
      <c r="I160">
        <f>VLOOKUP(C160,away!$B$2:$E$405,3,FALSE)</f>
        <v>1.03</v>
      </c>
      <c r="J160">
        <f>VLOOKUP(B160,home!$B$2:$E$405,4,FALSE)</f>
        <v>1.32</v>
      </c>
      <c r="K160" s="3">
        <f t="shared" si="280"/>
        <v>0.56631875000000143</v>
      </c>
      <c r="L160" s="3">
        <f t="shared" si="281"/>
        <v>1.540171875</v>
      </c>
      <c r="M160" s="5">
        <f t="shared" si="282"/>
        <v>0.12166418336192007</v>
      </c>
      <c r="N160" s="5">
        <f t="shared" si="283"/>
        <v>6.8900708241293546E-2</v>
      </c>
      <c r="O160" s="5">
        <f t="shared" si="284"/>
        <v>0.18738375340887226</v>
      </c>
      <c r="P160" s="5">
        <f t="shared" si="285"/>
        <v>0.10611893300082105</v>
      </c>
      <c r="Q160" s="5">
        <f t="shared" si="286"/>
        <v>1.950988148266208E-2</v>
      </c>
      <c r="R160" s="5">
        <f t="shared" si="287"/>
        <v>0.14430159341614021</v>
      </c>
      <c r="S160" s="5">
        <f t="shared" si="288"/>
        <v>2.3139981772066495E-2</v>
      </c>
      <c r="T160" s="5">
        <f t="shared" si="289"/>
        <v>3.0048570744179433E-2</v>
      </c>
      <c r="U160" s="5">
        <f t="shared" si="290"/>
        <v>8.172069800643697E-2</v>
      </c>
      <c r="V160" s="5">
        <f t="shared" si="291"/>
        <v>2.242593878270637E-3</v>
      </c>
      <c r="W160" s="5">
        <f t="shared" si="292"/>
        <v>3.682937231303121E-3</v>
      </c>
      <c r="X160" s="5">
        <f t="shared" si="293"/>
        <v>5.6723563410434373E-3</v>
      </c>
      <c r="Y160" s="5">
        <f t="shared" si="294"/>
        <v>4.3682018507265052E-3</v>
      </c>
      <c r="Z160" s="5">
        <f t="shared" si="295"/>
        <v>7.40830852324081E-2</v>
      </c>
      <c r="AA160" s="5">
        <f t="shared" si="296"/>
        <v>4.1954640224960919E-2</v>
      </c>
      <c r="AB160" s="5">
        <f t="shared" si="297"/>
        <v>1.1879849704449823E-2</v>
      </c>
      <c r="AC160" s="5">
        <f t="shared" si="298"/>
        <v>1.2225335290764978E-4</v>
      </c>
      <c r="AD160" s="5">
        <f t="shared" si="299"/>
        <v>5.214291022900123E-4</v>
      </c>
      <c r="AE160" s="5">
        <f t="shared" si="300"/>
        <v>8.0309043815357506E-4</v>
      </c>
      <c r="AF160" s="5">
        <f t="shared" si="301"/>
        <v>6.1844865296278168E-4</v>
      </c>
      <c r="AG160" s="5">
        <f t="shared" si="302"/>
        <v>3.1750574047497055E-4</v>
      </c>
      <c r="AH160" s="5">
        <f t="shared" si="303"/>
        <v>2.8525171072045719E-2</v>
      </c>
      <c r="AI160" s="5">
        <f t="shared" si="304"/>
        <v>1.6154339225057133E-2</v>
      </c>
      <c r="AJ160" s="5">
        <f t="shared" si="305"/>
        <v>4.5742525985051734E-3</v>
      </c>
      <c r="AK160" s="5">
        <f t="shared" si="306"/>
        <v>8.6349500458990272E-4</v>
      </c>
      <c r="AL160" s="5">
        <f t="shared" si="307"/>
        <v>4.2653129319875676E-6</v>
      </c>
      <c r="AM160" s="5">
        <f t="shared" si="308"/>
        <v>5.9059015484500548E-5</v>
      </c>
      <c r="AN160" s="5">
        <f t="shared" si="309"/>
        <v>9.0961034614417248E-5</v>
      </c>
      <c r="AO160" s="5">
        <f t="shared" si="310"/>
        <v>7.0047813617013472E-5</v>
      </c>
      <c r="AP160" s="5">
        <f t="shared" si="311"/>
        <v>3.5961890812722046E-5</v>
      </c>
      <c r="AQ160" s="5">
        <f t="shared" si="312"/>
        <v>1.3846873200393857E-5</v>
      </c>
      <c r="AR160" s="5">
        <f t="shared" si="313"/>
        <v>8.7867332429456754E-3</v>
      </c>
      <c r="AS160" s="5">
        <f t="shared" si="314"/>
        <v>4.9760917867284534E-3</v>
      </c>
      <c r="AT160" s="5">
        <f t="shared" si="315"/>
        <v>1.4090270402726656E-3</v>
      </c>
      <c r="AU160" s="5">
        <f t="shared" si="316"/>
        <v>2.6598614405447257E-4</v>
      </c>
      <c r="AV160" s="5">
        <f t="shared" si="317"/>
        <v>3.7658235154562297E-5</v>
      </c>
      <c r="AW160" s="5">
        <f t="shared" si="318"/>
        <v>1.0334239633812882E-7</v>
      </c>
      <c r="AX160" s="5">
        <f t="shared" si="319"/>
        <v>5.5743713042355129E-6</v>
      </c>
      <c r="AY160" s="5">
        <f t="shared" si="320"/>
        <v>8.5854899035906053E-6</v>
      </c>
      <c r="AZ160" s="5">
        <f t="shared" si="321"/>
        <v>6.6115650413033565E-6</v>
      </c>
      <c r="BA160" s="5">
        <f t="shared" si="322"/>
        <v>3.3943155087828801E-6</v>
      </c>
      <c r="BB160" s="5">
        <f t="shared" si="323"/>
        <v>1.3069573203759277E-6</v>
      </c>
      <c r="BC160" s="5">
        <f t="shared" si="324"/>
        <v>4.0258778133367333E-7</v>
      </c>
      <c r="BD160" s="5">
        <f t="shared" si="325"/>
        <v>2.2555132356520758E-3</v>
      </c>
      <c r="BE160" s="5">
        <f t="shared" si="326"/>
        <v>1.2773394362229423E-3</v>
      </c>
      <c r="BF160" s="5">
        <f t="shared" si="327"/>
        <v>3.6169063642374158E-4</v>
      </c>
      <c r="BG160" s="5">
        <f t="shared" si="328"/>
        <v>6.8277396368732768E-5</v>
      </c>
      <c r="BH160" s="5">
        <f t="shared" si="329"/>
        <v>9.6666924411988437E-6</v>
      </c>
      <c r="BI160" s="5">
        <f t="shared" si="330"/>
        <v>1.0948858359868386E-6</v>
      </c>
      <c r="BJ160" s="8">
        <f t="shared" si="331"/>
        <v>0.13473888173967818</v>
      </c>
      <c r="BK160" s="8">
        <f t="shared" si="332"/>
        <v>0.25330079616882145</v>
      </c>
      <c r="BL160" s="8">
        <f t="shared" si="333"/>
        <v>0.53680687139315875</v>
      </c>
      <c r="BM160" s="8">
        <f t="shared" si="334"/>
        <v>0.35104209947484982</v>
      </c>
      <c r="BN160" s="8">
        <f t="shared" si="335"/>
        <v>0.64787905291170922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1.3072916666666701</v>
      </c>
      <c r="F161">
        <f>VLOOKUP(B161,home!$B$2:$E$405,3,FALSE)</f>
        <v>1.2</v>
      </c>
      <c r="G161">
        <f>VLOOKUP(C161,away!$B$2:$E$405,4,FALSE)</f>
        <v>0.82</v>
      </c>
      <c r="H161">
        <f>VLOOKUP(A161,away!$A$2:$E$405,3,FALSE)</f>
        <v>1.1328125</v>
      </c>
      <c r="I161">
        <f>VLOOKUP(C161,away!$B$2:$E$405,3,FALSE)</f>
        <v>0.61</v>
      </c>
      <c r="J161">
        <f>VLOOKUP(B161,home!$B$2:$E$405,4,FALSE)</f>
        <v>0.99</v>
      </c>
      <c r="K161" s="3">
        <f t="shared" si="280"/>
        <v>1.2863750000000034</v>
      </c>
      <c r="L161" s="3">
        <f t="shared" si="281"/>
        <v>0.68410546875</v>
      </c>
      <c r="M161" s="5">
        <f t="shared" si="282"/>
        <v>0.13938986764791114</v>
      </c>
      <c r="N161" s="5">
        <f t="shared" si="283"/>
        <v>0.17930764099558216</v>
      </c>
      <c r="O161" s="5">
        <f t="shared" si="284"/>
        <v>9.5357370746274692E-2</v>
      </c>
      <c r="P161" s="5">
        <f t="shared" si="285"/>
        <v>0.12266533779373945</v>
      </c>
      <c r="Q161" s="5">
        <f t="shared" si="286"/>
        <v>0.11532843334284633</v>
      </c>
      <c r="R161" s="5">
        <f t="shared" si="287"/>
        <v>3.2617249406573894E-2</v>
      </c>
      <c r="S161" s="5">
        <f t="shared" si="288"/>
        <v>2.6986870261723958E-2</v>
      </c>
      <c r="T161" s="5">
        <f t="shared" si="289"/>
        <v>7.8896811952211002E-2</v>
      </c>
      <c r="U161" s="5">
        <f t="shared" si="290"/>
        <v>4.1958014205381609E-2</v>
      </c>
      <c r="V161" s="5">
        <f t="shared" si="291"/>
        <v>2.6387646968652036E-3</v>
      </c>
      <c r="W161" s="5">
        <f t="shared" si="292"/>
        <v>4.9451871147134764E-2</v>
      </c>
      <c r="X161" s="5">
        <f t="shared" si="293"/>
        <v>3.3830295491675225E-2</v>
      </c>
      <c r="Y161" s="5">
        <f t="shared" si="294"/>
        <v>1.1571745077641747E-2</v>
      </c>
      <c r="Z161" s="5">
        <f t="shared" si="295"/>
        <v>7.4378795648732971E-3</v>
      </c>
      <c r="AA161" s="5">
        <f t="shared" si="296"/>
        <v>9.5679023252639144E-3</v>
      </c>
      <c r="AB161" s="5">
        <f t="shared" si="297"/>
        <v>6.1539551768307011E-3</v>
      </c>
      <c r="AC161" s="5">
        <f t="shared" si="298"/>
        <v>1.4513472551891735E-4</v>
      </c>
      <c r="AD161" s="5">
        <f t="shared" si="299"/>
        <v>1.5903412686723923E-2</v>
      </c>
      <c r="AE161" s="5">
        <f t="shared" si="300"/>
        <v>1.0879611590775964E-2</v>
      </c>
      <c r="AF161" s="5">
        <f t="shared" si="301"/>
        <v>3.7214008935628623E-3</v>
      </c>
      <c r="AG161" s="5">
        <f t="shared" si="302"/>
        <v>8.4861023423249686E-4</v>
      </c>
      <c r="AH161" s="5">
        <f t="shared" si="303"/>
        <v>1.2720735215584231E-3</v>
      </c>
      <c r="AI161" s="5">
        <f t="shared" si="304"/>
        <v>1.636363576294721E-3</v>
      </c>
      <c r="AJ161" s="5">
        <f t="shared" si="305"/>
        <v>1.0524885977280637E-3</v>
      </c>
      <c r="AK161" s="5">
        <f t="shared" si="306"/>
        <v>4.5129833996748037E-4</v>
      </c>
      <c r="AL161" s="5">
        <f t="shared" si="307"/>
        <v>5.1088362251261407E-6</v>
      </c>
      <c r="AM161" s="5">
        <f t="shared" si="308"/>
        <v>4.0915504989769086E-3</v>
      </c>
      <c r="AN161" s="5">
        <f t="shared" si="309"/>
        <v>2.799052072016894E-3</v>
      </c>
      <c r="AO161" s="5">
        <f t="shared" si="310"/>
        <v>9.5742341489138817E-4</v>
      </c>
      <c r="AP161" s="5">
        <f t="shared" si="311"/>
        <v>2.1832619801216626E-4</v>
      </c>
      <c r="AQ161" s="5">
        <f t="shared" si="312"/>
        <v>3.7339536507879568E-5</v>
      </c>
      <c r="AR161" s="5">
        <f t="shared" si="313"/>
        <v>1.7404649055003773E-4</v>
      </c>
      <c r="AS161" s="5">
        <f t="shared" si="314"/>
        <v>2.238890542813054E-4</v>
      </c>
      <c r="AT161" s="5">
        <f t="shared" si="315"/>
        <v>1.4400264110055752E-4</v>
      </c>
      <c r="AU161" s="5">
        <f t="shared" si="316"/>
        <v>6.1747132481910035E-5</v>
      </c>
      <c r="AV161" s="5">
        <f t="shared" si="317"/>
        <v>1.985749188660432E-5</v>
      </c>
      <c r="AW161" s="5">
        <f t="shared" si="318"/>
        <v>1.2488495833517735E-7</v>
      </c>
      <c r="AX161" s="5">
        <f t="shared" si="319"/>
        <v>8.7721137885357137E-4</v>
      </c>
      <c r="AY161" s="5">
        <f t="shared" si="320"/>
        <v>6.0010510152345628E-4</v>
      </c>
      <c r="AZ161" s="5">
        <f t="shared" si="321"/>
        <v>2.0526759088848519E-4</v>
      </c>
      <c r="BA161" s="5">
        <f t="shared" si="322"/>
        <v>4.6808227161316799E-5</v>
      </c>
      <c r="BB161" s="5">
        <f t="shared" si="323"/>
        <v>8.0054410458872748E-6</v>
      </c>
      <c r="BC161" s="5">
        <f t="shared" si="324"/>
        <v>1.0953131998494415E-6</v>
      </c>
      <c r="BD161" s="5">
        <f t="shared" si="325"/>
        <v>1.9844359333670988E-5</v>
      </c>
      <c r="BE161" s="5">
        <f t="shared" si="326"/>
        <v>2.5527287737851088E-5</v>
      </c>
      <c r="BF161" s="5">
        <f t="shared" si="327"/>
        <v>1.6418832381889141E-5</v>
      </c>
      <c r="BG161" s="5">
        <f t="shared" si="328"/>
        <v>7.0402585017508975E-6</v>
      </c>
      <c r="BH161" s="5">
        <f t="shared" si="329"/>
        <v>2.2641031325474602E-6</v>
      </c>
      <c r="BI161" s="5">
        <f t="shared" si="330"/>
        <v>5.8249713342614949E-7</v>
      </c>
      <c r="BJ161" s="8">
        <f t="shared" si="331"/>
        <v>0.509582018185464</v>
      </c>
      <c r="BK161" s="8">
        <f t="shared" si="332"/>
        <v>0.29243118906350729</v>
      </c>
      <c r="BL161" s="8">
        <f t="shared" si="333"/>
        <v>0.19076193604439504</v>
      </c>
      <c r="BM161" s="8">
        <f t="shared" si="334"/>
        <v>0.31494714270874691</v>
      </c>
      <c r="BN161" s="8">
        <f t="shared" si="335"/>
        <v>0.6846658999329277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1.3072916666666701</v>
      </c>
      <c r="F162">
        <f>VLOOKUP(B162,home!$B$2:$E$405,3,FALSE)</f>
        <v>0.94</v>
      </c>
      <c r="G162">
        <f>VLOOKUP(C162,away!$B$2:$E$405,4,FALSE)</f>
        <v>1.08</v>
      </c>
      <c r="H162">
        <f>VLOOKUP(A162,away!$A$2:$E$405,3,FALSE)</f>
        <v>1.1328125</v>
      </c>
      <c r="I162">
        <f>VLOOKUP(C162,away!$B$2:$E$405,3,FALSE)</f>
        <v>0.36</v>
      </c>
      <c r="J162">
        <f>VLOOKUP(B162,home!$B$2:$E$405,4,FALSE)</f>
        <v>1.51</v>
      </c>
      <c r="K162" s="3">
        <f t="shared" si="280"/>
        <v>1.3271625000000034</v>
      </c>
      <c r="L162" s="3">
        <f t="shared" si="281"/>
        <v>0.61579687499999991</v>
      </c>
      <c r="M162" s="5">
        <f t="shared" si="282"/>
        <v>0.14327930455347596</v>
      </c>
      <c r="N162" s="5">
        <f t="shared" si="283"/>
        <v>0.190154920029453</v>
      </c>
      <c r="O162" s="5">
        <f t="shared" si="284"/>
        <v>8.8230947996203762E-2</v>
      </c>
      <c r="P162" s="5">
        <f t="shared" si="285"/>
        <v>0.11709680552001206</v>
      </c>
      <c r="Q162" s="5">
        <f t="shared" si="286"/>
        <v>0.1261832395267948</v>
      </c>
      <c r="R162" s="5">
        <f t="shared" si="287"/>
        <v>2.7166171027174887E-2</v>
      </c>
      <c r="S162" s="5">
        <f t="shared" si="288"/>
        <v>2.3924707594239369E-2</v>
      </c>
      <c r="T162" s="5">
        <f t="shared" si="289"/>
        <v>7.7703244577976713E-2</v>
      </c>
      <c r="U162" s="5">
        <f t="shared" si="290"/>
        <v>3.6053923455853079E-2</v>
      </c>
      <c r="V162" s="5">
        <f t="shared" si="291"/>
        <v>2.1725296468372147E-3</v>
      </c>
      <c r="W162" s="5">
        <f t="shared" si="292"/>
        <v>5.5821887876160096E-2</v>
      </c>
      <c r="X162" s="5">
        <f t="shared" si="293"/>
        <v>3.4374944110739769E-2</v>
      </c>
      <c r="Y162" s="5">
        <f t="shared" si="294"/>
        <v>1.0583991580846599E-2</v>
      </c>
      <c r="Z162" s="5">
        <f t="shared" si="295"/>
        <v>5.576281074749943E-3</v>
      </c>
      <c r="AA162" s="5">
        <f t="shared" si="296"/>
        <v>7.40063113186784E-3</v>
      </c>
      <c r="AB162" s="5">
        <f t="shared" si="297"/>
        <v>4.9109200572737891E-3</v>
      </c>
      <c r="AC162" s="5">
        <f t="shared" si="298"/>
        <v>1.1097044088771803E-4</v>
      </c>
      <c r="AD162" s="5">
        <f t="shared" si="299"/>
        <v>1.8521179067111117E-2</v>
      </c>
      <c r="AE162" s="5">
        <f t="shared" si="300"/>
        <v>1.1405284190842439E-2</v>
      </c>
      <c r="AF162" s="5">
        <f t="shared" si="301"/>
        <v>3.5116691816038381E-3</v>
      </c>
      <c r="AG162" s="5">
        <f t="shared" si="302"/>
        <v>7.2082496935515009E-4</v>
      </c>
      <c r="AH162" s="5">
        <f t="shared" si="303"/>
        <v>8.5846411498816393E-4</v>
      </c>
      <c r="AI162" s="5">
        <f t="shared" si="304"/>
        <v>1.1393213810079819E-3</v>
      </c>
      <c r="AJ162" s="5">
        <f t="shared" si="305"/>
        <v>7.5603230616100498E-4</v>
      </c>
      <c r="AK162" s="5">
        <f t="shared" si="306"/>
        <v>3.3445924184180256E-4</v>
      </c>
      <c r="AL162" s="5">
        <f t="shared" si="307"/>
        <v>3.6276792871364824E-6</v>
      </c>
      <c r="AM162" s="5">
        <f t="shared" si="308"/>
        <v>4.9161228627309823E-3</v>
      </c>
      <c r="AN162" s="5">
        <f t="shared" si="309"/>
        <v>3.0273330959857928E-3</v>
      </c>
      <c r="AO162" s="5">
        <f t="shared" si="310"/>
        <v>9.3211113004606279E-4</v>
      </c>
      <c r="AP162" s="5">
        <f t="shared" si="311"/>
        <v>1.9133037367836131E-4</v>
      </c>
      <c r="AQ162" s="5">
        <f t="shared" si="312"/>
        <v>2.9455161550929283E-5</v>
      </c>
      <c r="AR162" s="5">
        <f t="shared" si="313"/>
        <v>1.0572790386187044E-4</v>
      </c>
      <c r="AS162" s="5">
        <f t="shared" si="314"/>
        <v>1.4031810920907996E-4</v>
      </c>
      <c r="AT162" s="5">
        <f t="shared" si="315"/>
        <v>9.3112466306598043E-5</v>
      </c>
      <c r="AU162" s="5">
        <f t="shared" si="316"/>
        <v>4.1191791188210263E-5</v>
      </c>
      <c r="AV162" s="5">
        <f t="shared" si="317"/>
        <v>1.3667050143205802E-5</v>
      </c>
      <c r="AW162" s="5">
        <f t="shared" si="318"/>
        <v>8.2354619899502528E-8</v>
      </c>
      <c r="AX162" s="5">
        <f t="shared" si="319"/>
        <v>1.0874156514682047E-3</v>
      </c>
      <c r="AY162" s="5">
        <f t="shared" si="320"/>
        <v>6.6962716000020959E-4</v>
      </c>
      <c r="AZ162" s="5">
        <f t="shared" si="321"/>
        <v>2.0617715627162697E-4</v>
      </c>
      <c r="BA162" s="5">
        <f t="shared" si="322"/>
        <v>4.2321082842818167E-5</v>
      </c>
      <c r="BB162" s="5">
        <f t="shared" si="323"/>
        <v>6.5152976403058848E-6</v>
      </c>
      <c r="BC162" s="5">
        <f t="shared" si="324"/>
        <v>8.0241998531904788E-7</v>
      </c>
      <c r="BD162" s="5">
        <f t="shared" si="325"/>
        <v>1.0851152133073366E-5</v>
      </c>
      <c r="BE162" s="5">
        <f t="shared" si="326"/>
        <v>1.4401242192810017E-5</v>
      </c>
      <c r="BF162" s="5">
        <f t="shared" si="327"/>
        <v>9.5563942958576368E-6</v>
      </c>
      <c r="BG162" s="5">
        <f t="shared" si="328"/>
        <v>4.2276293815587323E-6</v>
      </c>
      <c r="BH162" s="5">
        <f t="shared" si="329"/>
        <v>1.4026877947757381E-6</v>
      </c>
      <c r="BI162" s="5">
        <f t="shared" si="330"/>
        <v>3.7231892808681195E-7</v>
      </c>
      <c r="BJ162" s="8">
        <f t="shared" si="331"/>
        <v>0.5400903965030841</v>
      </c>
      <c r="BK162" s="8">
        <f t="shared" si="332"/>
        <v>0.28725757259473966</v>
      </c>
      <c r="BL162" s="8">
        <f t="shared" si="333"/>
        <v>0.1672856994578075</v>
      </c>
      <c r="BM162" s="8">
        <f t="shared" si="334"/>
        <v>0.30742901617188623</v>
      </c>
      <c r="BN162" s="8">
        <f t="shared" si="335"/>
        <v>0.6921113886531145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1.3072916666666701</v>
      </c>
      <c r="F163">
        <f>VLOOKUP(B163,home!$B$2:$E$405,3,FALSE)</f>
        <v>1.26</v>
      </c>
      <c r="G163">
        <f>VLOOKUP(C163,away!$B$2:$E$405,4,FALSE)</f>
        <v>0.91</v>
      </c>
      <c r="H163">
        <f>VLOOKUP(A163,away!$A$2:$E$405,3,FALSE)</f>
        <v>1.1328125</v>
      </c>
      <c r="I163">
        <f>VLOOKUP(C163,away!$B$2:$E$405,3,FALSE)</f>
        <v>0.72</v>
      </c>
      <c r="J163">
        <f>VLOOKUP(B163,home!$B$2:$E$405,4,FALSE)</f>
        <v>0.62</v>
      </c>
      <c r="K163" s="3">
        <f t="shared" si="280"/>
        <v>1.4989406250000039</v>
      </c>
      <c r="L163" s="3">
        <f t="shared" si="281"/>
        <v>0.50568749999999996</v>
      </c>
      <c r="M163" s="5">
        <f t="shared" si="282"/>
        <v>0.13471038180527592</v>
      </c>
      <c r="N163" s="5">
        <f t="shared" si="283"/>
        <v>0.20192286389718947</v>
      </c>
      <c r="O163" s="5">
        <f t="shared" si="284"/>
        <v>6.8121356199155464E-2</v>
      </c>
      <c r="P163" s="5">
        <f t="shared" si="285"/>
        <v>0.10210986823700999</v>
      </c>
      <c r="Q163" s="5">
        <f t="shared" si="286"/>
        <v>0.15133519190592196</v>
      </c>
      <c r="R163" s="5">
        <f t="shared" si="287"/>
        <v>1.7224059156480207E-2</v>
      </c>
      <c r="S163" s="5">
        <f t="shared" si="288"/>
        <v>1.9349706109605853E-2</v>
      </c>
      <c r="T163" s="5">
        <f t="shared" si="289"/>
        <v>7.6528314856925905E-2</v>
      </c>
      <c r="U163" s="5">
        <f t="shared" si="290"/>
        <v>2.5817841997051484E-2</v>
      </c>
      <c r="V163" s="5">
        <f t="shared" si="291"/>
        <v>1.6296656532487246E-3</v>
      </c>
      <c r="W163" s="5">
        <f t="shared" si="292"/>
        <v>7.5614155713319406E-2</v>
      </c>
      <c r="X163" s="5">
        <f t="shared" si="293"/>
        <v>3.82371333672792E-2</v>
      </c>
      <c r="Y163" s="5">
        <f t="shared" si="294"/>
        <v>9.6680201898329977E-3</v>
      </c>
      <c r="Z163" s="5">
        <f t="shared" si="295"/>
        <v>2.9033304715641952E-3</v>
      </c>
      <c r="AA163" s="5">
        <f t="shared" si="296"/>
        <v>4.3519199916279916E-3</v>
      </c>
      <c r="AB163" s="5">
        <f t="shared" si="297"/>
        <v>3.2616348361004369E-3</v>
      </c>
      <c r="AC163" s="5">
        <f t="shared" si="298"/>
        <v>7.7204955778829035E-5</v>
      </c>
      <c r="AD163" s="5">
        <f t="shared" si="299"/>
        <v>2.8335282455942655E-2</v>
      </c>
      <c r="AE163" s="5">
        <f t="shared" si="300"/>
        <v>1.4328798146939501E-2</v>
      </c>
      <c r="AF163" s="5">
        <f t="shared" si="301"/>
        <v>3.6229470564652327E-3</v>
      </c>
      <c r="AG163" s="5">
        <f t="shared" si="302"/>
        <v>6.1069301320542085E-4</v>
      </c>
      <c r="AH163" s="5">
        <f t="shared" si="303"/>
        <v>3.6704448195977961E-4</v>
      </c>
      <c r="AI163" s="5">
        <f t="shared" si="304"/>
        <v>5.5017788519159472E-4</v>
      </c>
      <c r="AJ163" s="5">
        <f t="shared" si="305"/>
        <v>4.1234199154513472E-4</v>
      </c>
      <c r="AK163" s="5">
        <f t="shared" si="306"/>
        <v>2.0602538750680353E-4</v>
      </c>
      <c r="AL163" s="5">
        <f t="shared" si="307"/>
        <v>2.3408404775263313E-6</v>
      </c>
      <c r="AM163" s="5">
        <f t="shared" si="308"/>
        <v>8.4945811988124623E-3</v>
      </c>
      <c r="AN163" s="5">
        <f t="shared" si="309"/>
        <v>4.295603529974476E-3</v>
      </c>
      <c r="AO163" s="5">
        <f t="shared" si="310"/>
        <v>1.0861165050319835E-3</v>
      </c>
      <c r="AP163" s="5">
        <f t="shared" si="311"/>
        <v>1.8307851337945376E-4</v>
      </c>
      <c r="AQ163" s="5">
        <f t="shared" si="312"/>
        <v>2.3145128933643119E-5</v>
      </c>
      <c r="AR163" s="5">
        <f t="shared" si="313"/>
        <v>3.7121961294207212E-5</v>
      </c>
      <c r="AS163" s="5">
        <f t="shared" si="314"/>
        <v>5.5643615863564921E-5</v>
      </c>
      <c r="AT163" s="5">
        <f t="shared" si="315"/>
        <v>4.1703238169896067E-5</v>
      </c>
      <c r="AU163" s="5">
        <f t="shared" si="316"/>
        <v>2.0836892628969345E-5</v>
      </c>
      <c r="AV163" s="5">
        <f t="shared" si="317"/>
        <v>7.8083162150813231E-6</v>
      </c>
      <c r="AW163" s="5">
        <f t="shared" si="318"/>
        <v>4.9287406541864903E-8</v>
      </c>
      <c r="AX163" s="5">
        <f t="shared" si="319"/>
        <v>2.1221454752102047E-3</v>
      </c>
      <c r="AY163" s="5">
        <f t="shared" si="320"/>
        <v>1.0731424399953603E-3</v>
      </c>
      <c r="AZ163" s="5">
        <f t="shared" si="321"/>
        <v>2.7133735881257679E-4</v>
      </c>
      <c r="BA163" s="5">
        <f t="shared" si="322"/>
        <v>4.573730354484498E-5</v>
      </c>
      <c r="BB163" s="5">
        <f t="shared" si="323"/>
        <v>5.7821956715834468E-6</v>
      </c>
      <c r="BC163" s="5">
        <f t="shared" si="324"/>
        <v>5.8479681473477089E-7</v>
      </c>
      <c r="BD163" s="5">
        <f t="shared" si="325"/>
        <v>3.1286853003274014E-6</v>
      </c>
      <c r="BE163" s="5">
        <f t="shared" si="326"/>
        <v>4.6897134995010803E-6</v>
      </c>
      <c r="BF163" s="5">
        <f t="shared" si="327"/>
        <v>3.5148010420065526E-6</v>
      </c>
      <c r="BG163" s="5">
        <f t="shared" si="328"/>
        <v>1.7561593568853224E-6</v>
      </c>
      <c r="BH163" s="5">
        <f t="shared" si="329"/>
        <v>6.5809465100232264E-7</v>
      </c>
      <c r="BI163" s="5">
        <f t="shared" si="330"/>
        <v>1.9728896149651608E-7</v>
      </c>
      <c r="BJ163" s="8">
        <f t="shared" si="331"/>
        <v>0.61780465504920312</v>
      </c>
      <c r="BK163" s="8">
        <f t="shared" si="332"/>
        <v>0.25895231004139219</v>
      </c>
      <c r="BL163" s="8">
        <f t="shared" si="333"/>
        <v>0.12048946069360181</v>
      </c>
      <c r="BM163" s="8">
        <f t="shared" si="334"/>
        <v>0.32365294190213945</v>
      </c>
      <c r="BN163" s="8">
        <f t="shared" si="335"/>
        <v>0.67542372120103289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1.3072916666666701</v>
      </c>
      <c r="F164">
        <f>VLOOKUP(B164,home!$B$2:$E$405,3,FALSE)</f>
        <v>0.76</v>
      </c>
      <c r="G164">
        <f>VLOOKUP(C164,away!$B$2:$E$405,4,FALSE)</f>
        <v>0.98</v>
      </c>
      <c r="H164">
        <f>VLOOKUP(A164,away!$A$2:$E$405,3,FALSE)</f>
        <v>1.1328125</v>
      </c>
      <c r="I164">
        <f>VLOOKUP(C164,away!$B$2:$E$405,3,FALSE)</f>
        <v>1.02</v>
      </c>
      <c r="J164">
        <f>VLOOKUP(B164,home!$B$2:$E$405,4,FALSE)</f>
        <v>0.62</v>
      </c>
      <c r="K164" s="3">
        <f t="shared" si="280"/>
        <v>0.97367083333333593</v>
      </c>
      <c r="L164" s="3">
        <f t="shared" si="281"/>
        <v>0.71639062500000006</v>
      </c>
      <c r="M164" s="5">
        <f t="shared" si="282"/>
        <v>0.1845081840790464</v>
      </c>
      <c r="N164" s="5">
        <f t="shared" si="283"/>
        <v>0.17965023734906563</v>
      </c>
      <c r="O164" s="5">
        <f t="shared" si="284"/>
        <v>0.13217993331000311</v>
      </c>
      <c r="P164" s="5">
        <f t="shared" si="285"/>
        <v>0.12869974581589547</v>
      </c>
      <c r="Q164" s="5">
        <f t="shared" si="286"/>
        <v>8.7460098154098165E-2</v>
      </c>
      <c r="R164" s="5">
        <f t="shared" si="287"/>
        <v>4.7346232518205716E-2</v>
      </c>
      <c r="S164" s="5">
        <f t="shared" si="288"/>
        <v>2.244294020852209E-2</v>
      </c>
      <c r="T164" s="5">
        <f t="shared" si="289"/>
        <v>6.2655594379175727E-2</v>
      </c>
      <c r="U164" s="5">
        <f t="shared" si="290"/>
        <v>4.6099645671195247E-2</v>
      </c>
      <c r="V164" s="5">
        <f t="shared" si="291"/>
        <v>1.7393993265666353E-3</v>
      </c>
      <c r="W164" s="5">
        <f t="shared" si="292"/>
        <v>2.8385782217705373E-2</v>
      </c>
      <c r="X164" s="5">
        <f t="shared" si="293"/>
        <v>2.0335308264055836E-2</v>
      </c>
      <c r="Y164" s="5">
        <f t="shared" si="294"/>
        <v>7.2840120984273126E-3</v>
      </c>
      <c r="Z164" s="5">
        <f t="shared" si="295"/>
        <v>1.130613236837091E-2</v>
      </c>
      <c r="AA164" s="5">
        <f t="shared" si="296"/>
        <v>1.1008451324888707E-2</v>
      </c>
      <c r="AB164" s="5">
        <f t="shared" si="297"/>
        <v>5.3593039876069261E-3</v>
      </c>
      <c r="AC164" s="5">
        <f t="shared" si="298"/>
        <v>7.5830054747585152E-5</v>
      </c>
      <c r="AD164" s="5">
        <f t="shared" si="299"/>
        <v>6.9096020566829439E-3</v>
      </c>
      <c r="AE164" s="5">
        <f t="shared" si="300"/>
        <v>4.9499741358883798E-3</v>
      </c>
      <c r="AF164" s="5">
        <f t="shared" si="301"/>
        <v>1.7730575324714556E-3</v>
      </c>
      <c r="AG164" s="5">
        <f t="shared" si="302"/>
        <v>4.2340059794939474E-4</v>
      </c>
      <c r="AH164" s="5">
        <f t="shared" si="303"/>
        <v>2.0249018084274911E-3</v>
      </c>
      <c r="AI164" s="5">
        <f t="shared" si="304"/>
        <v>1.9715878312297742E-3</v>
      </c>
      <c r="AJ164" s="5">
        <f t="shared" si="305"/>
        <v>9.5983878331167938E-4</v>
      </c>
      <c r="AK164" s="5">
        <f t="shared" si="306"/>
        <v>3.115223426709127E-4</v>
      </c>
      <c r="AL164" s="5">
        <f t="shared" si="307"/>
        <v>2.1157454494351542E-6</v>
      </c>
      <c r="AM164" s="5">
        <f t="shared" si="308"/>
        <v>1.3455355985064431E-3</v>
      </c>
      <c r="AN164" s="5">
        <f t="shared" si="309"/>
        <v>9.6392908837377984E-4</v>
      </c>
      <c r="AO164" s="5">
        <f t="shared" si="310"/>
        <v>3.4527488103788616E-4</v>
      </c>
      <c r="AP164" s="5">
        <f t="shared" si="311"/>
        <v>8.2450562607844005E-5</v>
      </c>
      <c r="AQ164" s="5">
        <f t="shared" si="312"/>
        <v>1.4766702519558747E-5</v>
      </c>
      <c r="AR164" s="5">
        <f t="shared" si="313"/>
        <v>2.901241344206003E-4</v>
      </c>
      <c r="AS164" s="5">
        <f t="shared" si="314"/>
        <v>2.8248540773141863E-4</v>
      </c>
      <c r="AT164" s="5">
        <f t="shared" si="315"/>
        <v>1.3752390117517877E-4</v>
      </c>
      <c r="AU164" s="5">
        <f t="shared" si="316"/>
        <v>4.4634337153495884E-5</v>
      </c>
      <c r="AV164" s="5">
        <f t="shared" si="317"/>
        <v>1.0864788062881353E-5</v>
      </c>
      <c r="AW164" s="5">
        <f t="shared" si="318"/>
        <v>4.0994252265312574E-8</v>
      </c>
      <c r="AX164" s="5">
        <f t="shared" si="319"/>
        <v>2.1835146124623948E-4</v>
      </c>
      <c r="AY164" s="5">
        <f t="shared" si="320"/>
        <v>1.5642493979185678E-4</v>
      </c>
      <c r="AZ164" s="5">
        <f t="shared" si="321"/>
        <v>5.6030680191537816E-5</v>
      </c>
      <c r="BA164" s="5">
        <f t="shared" si="322"/>
        <v>1.3379951333863638E-5</v>
      </c>
      <c r="BB164" s="5">
        <f t="shared" si="323"/>
        <v>2.3963179246340385E-6</v>
      </c>
      <c r="BC164" s="5">
        <f t="shared" si="324"/>
        <v>3.4333993914545651E-7</v>
      </c>
      <c r="BD164" s="5">
        <f t="shared" si="325"/>
        <v>3.4640368330859628E-5</v>
      </c>
      <c r="BE164" s="5">
        <f t="shared" si="326"/>
        <v>3.3728316299681792E-5</v>
      </c>
      <c r="BF164" s="5">
        <f t="shared" si="327"/>
        <v>1.6420138919220754E-5</v>
      </c>
      <c r="BG164" s="5">
        <f t="shared" si="328"/>
        <v>5.3292701149756047E-6</v>
      </c>
      <c r="BH164" s="5">
        <f t="shared" si="329"/>
        <v>1.2972387184766848E-6</v>
      </c>
      <c r="BI164" s="5">
        <f t="shared" si="330"/>
        <v>2.5261670081029256E-7</v>
      </c>
      <c r="BJ164" s="8">
        <f t="shared" si="331"/>
        <v>0.40302595030899296</v>
      </c>
      <c r="BK164" s="8">
        <f t="shared" si="332"/>
        <v>0.33762464017001947</v>
      </c>
      <c r="BL164" s="8">
        <f t="shared" si="333"/>
        <v>0.2481187180951672</v>
      </c>
      <c r="BM164" s="8">
        <f t="shared" si="334"/>
        <v>0.24007462577069649</v>
      </c>
      <c r="BN164" s="8">
        <f t="shared" si="335"/>
        <v>0.75984443122631451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1.3072916666666701</v>
      </c>
      <c r="F165">
        <f>VLOOKUP(B165,home!$B$2:$E$405,3,FALSE)</f>
        <v>1.1200000000000001</v>
      </c>
      <c r="G165">
        <f>VLOOKUP(C165,away!$B$2:$E$405,4,FALSE)</f>
        <v>1.2</v>
      </c>
      <c r="H165">
        <f>VLOOKUP(A165,away!$A$2:$E$405,3,FALSE)</f>
        <v>1.1328125</v>
      </c>
      <c r="I165">
        <f>VLOOKUP(C165,away!$B$2:$E$405,3,FALSE)</f>
        <v>0.91</v>
      </c>
      <c r="J165">
        <f>VLOOKUP(B165,home!$B$2:$E$405,4,FALSE)</f>
        <v>0.99</v>
      </c>
      <c r="K165" s="3">
        <f t="shared" si="280"/>
        <v>1.7570000000000048</v>
      </c>
      <c r="L165" s="3">
        <f t="shared" si="281"/>
        <v>1.0205507812500001</v>
      </c>
      <c r="M165" s="5">
        <f t="shared" si="282"/>
        <v>6.2190639479197583E-2</v>
      </c>
      <c r="N165" s="5">
        <f t="shared" si="283"/>
        <v>0.10926895356495045</v>
      </c>
      <c r="O165" s="5">
        <f t="shared" si="284"/>
        <v>6.3468705706932194E-2</v>
      </c>
      <c r="P165" s="5">
        <f t="shared" si="285"/>
        <v>0.11151451592708016</v>
      </c>
      <c r="Q165" s="5">
        <f t="shared" si="286"/>
        <v>9.5992775706809252E-2</v>
      </c>
      <c r="R165" s="5">
        <f t="shared" si="287"/>
        <v>3.2386518597067988E-2</v>
      </c>
      <c r="S165" s="5">
        <f t="shared" si="288"/>
        <v>4.9989384924280351E-2</v>
      </c>
      <c r="T165" s="5">
        <f t="shared" si="289"/>
        <v>9.79655022419402E-2</v>
      </c>
      <c r="U165" s="5">
        <f t="shared" si="290"/>
        <v>5.6903113175048613E-2</v>
      </c>
      <c r="V165" s="5">
        <f t="shared" si="291"/>
        <v>9.9595946842848115E-3</v>
      </c>
      <c r="W165" s="5">
        <f t="shared" si="292"/>
        <v>5.6219768972288107E-2</v>
      </c>
      <c r="X165" s="5">
        <f t="shared" si="293"/>
        <v>5.7375129146363141E-2</v>
      </c>
      <c r="Y165" s="5">
        <f t="shared" si="294"/>
        <v>2.9277116437320276E-2</v>
      </c>
      <c r="Z165" s="5">
        <f t="shared" si="295"/>
        <v>1.10173622854018E-2</v>
      </c>
      <c r="AA165" s="5">
        <f t="shared" si="296"/>
        <v>1.9357505535451017E-2</v>
      </c>
      <c r="AB165" s="5">
        <f t="shared" si="297"/>
        <v>1.7005568612893769E-2</v>
      </c>
      <c r="AC165" s="5">
        <f t="shared" si="298"/>
        <v>1.1161641339323292E-3</v>
      </c>
      <c r="AD165" s="5">
        <f t="shared" si="299"/>
        <v>2.4694533521077609E-2</v>
      </c>
      <c r="AE165" s="5">
        <f t="shared" si="300"/>
        <v>2.5202025477540069E-2</v>
      </c>
      <c r="AF165" s="5">
        <f t="shared" si="301"/>
        <v>1.2859973395092962E-2</v>
      </c>
      <c r="AG165" s="5">
        <f t="shared" si="302"/>
        <v>4.3747519650721139E-3</v>
      </c>
      <c r="AH165" s="5">
        <f t="shared" si="303"/>
        <v>2.8109444219202723E-3</v>
      </c>
      <c r="AI165" s="5">
        <f t="shared" si="304"/>
        <v>4.9388293493139324E-3</v>
      </c>
      <c r="AJ165" s="5">
        <f t="shared" si="305"/>
        <v>4.3387615833723019E-3</v>
      </c>
      <c r="AK165" s="5">
        <f t="shared" si="306"/>
        <v>2.5410680339950521E-3</v>
      </c>
      <c r="AL165" s="5">
        <f t="shared" si="307"/>
        <v>8.0056101132239607E-5</v>
      </c>
      <c r="AM165" s="5">
        <f t="shared" si="308"/>
        <v>8.6776590793066922E-3</v>
      </c>
      <c r="AN165" s="5">
        <f t="shared" si="309"/>
        <v>8.8559917528076015E-3</v>
      </c>
      <c r="AO165" s="5">
        <f t="shared" si="310"/>
        <v>4.5189946510356769E-3</v>
      </c>
      <c r="AP165" s="5">
        <f t="shared" si="311"/>
        <v>1.5372878405263445E-3</v>
      </c>
      <c r="AQ165" s="5">
        <f t="shared" si="312"/>
        <v>3.9222007666382143E-4</v>
      </c>
      <c r="AR165" s="5">
        <f t="shared" si="313"/>
        <v>5.7374230516821299E-4</v>
      </c>
      <c r="AS165" s="5">
        <f t="shared" si="314"/>
        <v>1.008065230180553E-3</v>
      </c>
      <c r="AT165" s="5">
        <f t="shared" si="315"/>
        <v>8.8558530471361831E-4</v>
      </c>
      <c r="AU165" s="5">
        <f t="shared" si="316"/>
        <v>5.1865779346061064E-4</v>
      </c>
      <c r="AV165" s="5">
        <f t="shared" si="317"/>
        <v>2.2782043577757375E-4</v>
      </c>
      <c r="AW165" s="5">
        <f t="shared" si="318"/>
        <v>3.9874781440546936E-6</v>
      </c>
      <c r="AX165" s="5">
        <f t="shared" si="319"/>
        <v>2.5411078337236504E-3</v>
      </c>
      <c r="AY165" s="5">
        <f t="shared" si="320"/>
        <v>2.5933295849471668E-3</v>
      </c>
      <c r="AZ165" s="5">
        <f t="shared" si="321"/>
        <v>1.3233122669782846E-3</v>
      </c>
      <c r="BA165" s="5">
        <f t="shared" si="322"/>
        <v>4.501691226341325E-4</v>
      </c>
      <c r="BB165" s="5">
        <f t="shared" si="323"/>
        <v>1.1485511244972271E-4</v>
      </c>
      <c r="BC165" s="5">
        <f t="shared" si="324"/>
        <v>2.3443094948224232E-5</v>
      </c>
      <c r="BD165" s="5">
        <f t="shared" si="325"/>
        <v>9.7588859629265924E-5</v>
      </c>
      <c r="BE165" s="5">
        <f t="shared" si="326"/>
        <v>1.7146362636862069E-4</v>
      </c>
      <c r="BF165" s="5">
        <f t="shared" si="327"/>
        <v>1.5063079576483371E-4</v>
      </c>
      <c r="BG165" s="5">
        <f t="shared" si="328"/>
        <v>8.8219436052937861E-5</v>
      </c>
      <c r="BH165" s="5">
        <f t="shared" si="329"/>
        <v>3.8750387286253048E-5</v>
      </c>
      <c r="BI165" s="5">
        <f t="shared" si="330"/>
        <v>1.3616886092389353E-5</v>
      </c>
      <c r="BJ165" s="8">
        <f t="shared" si="331"/>
        <v>0.54425890084447537</v>
      </c>
      <c r="BK165" s="8">
        <f t="shared" si="332"/>
        <v>0.23744368483485465</v>
      </c>
      <c r="BL165" s="8">
        <f t="shared" si="333"/>
        <v>0.20752515607649002</v>
      </c>
      <c r="BM165" s="8">
        <f t="shared" si="334"/>
        <v>0.52283365295238127</v>
      </c>
      <c r="BN165" s="8">
        <f t="shared" si="335"/>
        <v>0.47482210898203764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1.4472727272727299</v>
      </c>
      <c r="F166">
        <f>VLOOKUP(B166,home!$B$2:$E$405,3,FALSE)</f>
        <v>1.32</v>
      </c>
      <c r="G166">
        <f>VLOOKUP(C166,away!$B$2:$E$405,4,FALSE)</f>
        <v>1.23</v>
      </c>
      <c r="H166">
        <f>VLOOKUP(A166,away!$A$2:$E$405,3,FALSE)</f>
        <v>1.2145454545454499</v>
      </c>
      <c r="I166">
        <f>VLOOKUP(C166,away!$B$2:$E$405,3,FALSE)</f>
        <v>0.99</v>
      </c>
      <c r="J166">
        <f>VLOOKUP(B166,home!$B$2:$E$405,4,FALSE)</f>
        <v>0.69</v>
      </c>
      <c r="K166" s="3">
        <f t="shared" si="280"/>
        <v>2.3497920000000043</v>
      </c>
      <c r="L166" s="3">
        <f t="shared" si="281"/>
        <v>0.82965599999999684</v>
      </c>
      <c r="M166" s="5">
        <f t="shared" si="282"/>
        <v>4.1608616739623662E-2</v>
      </c>
      <c r="N166" s="5">
        <f t="shared" si="283"/>
        <v>9.777159474583394E-2</v>
      </c>
      <c r="O166" s="5">
        <f t="shared" si="284"/>
        <v>3.4520838529729071E-2</v>
      </c>
      <c r="P166" s="5">
        <f t="shared" si="285"/>
        <v>8.1116790210449291E-2</v>
      </c>
      <c r="Q166" s="5">
        <f t="shared" si="286"/>
        <v>0.11487145558050156</v>
      </c>
      <c r="R166" s="5">
        <f t="shared" si="287"/>
        <v>1.4320210405610398E-2</v>
      </c>
      <c r="S166" s="5">
        <f t="shared" si="288"/>
        <v>3.9534681573420397E-2</v>
      </c>
      <c r="T166" s="5">
        <f t="shared" si="289"/>
        <v>9.5303792351096234E-2</v>
      </c>
      <c r="U166" s="5">
        <f t="shared" si="290"/>
        <v>3.3649515849420129E-2</v>
      </c>
      <c r="V166" s="5">
        <f t="shared" si="291"/>
        <v>8.5637349037478959E-3</v>
      </c>
      <c r="W166" s="5">
        <f t="shared" si="292"/>
        <v>8.9974675783806121E-2</v>
      </c>
      <c r="X166" s="5">
        <f t="shared" si="293"/>
        <v>7.4648029612089162E-2</v>
      </c>
      <c r="Y166" s="5">
        <f t="shared" si="294"/>
        <v>3.0966092827923605E-2</v>
      </c>
      <c r="Z166" s="5">
        <f t="shared" si="295"/>
        <v>3.9602828280923515E-3</v>
      </c>
      <c r="AA166" s="5">
        <f t="shared" si="296"/>
        <v>9.305840907188799E-3</v>
      </c>
      <c r="AB166" s="5">
        <f t="shared" si="297"/>
        <v>1.0933395258492516E-2</v>
      </c>
      <c r="AC166" s="5">
        <f t="shared" si="298"/>
        <v>1.0434477610014141E-3</v>
      </c>
      <c r="AD166" s="5">
        <f t="shared" si="299"/>
        <v>5.2855443339845438E-2</v>
      </c>
      <c r="AE166" s="5">
        <f t="shared" si="300"/>
        <v>4.3851835699562636E-2</v>
      </c>
      <c r="AF166" s="5">
        <f t="shared" si="301"/>
        <v>1.81909692995781E-2</v>
      </c>
      <c r="AG166" s="5">
        <f t="shared" si="302"/>
        <v>5.0307489417369036E-3</v>
      </c>
      <c r="AH166" s="5">
        <f t="shared" si="303"/>
        <v>8.2141810250594381E-4</v>
      </c>
      <c r="AI166" s="5">
        <f t="shared" si="304"/>
        <v>1.9301616859236502E-3</v>
      </c>
      <c r="AJ166" s="5">
        <f t="shared" si="305"/>
        <v>2.2677392441449577E-3</v>
      </c>
      <c r="AK166" s="5">
        <f t="shared" si="306"/>
        <v>1.7762385113259593E-3</v>
      </c>
      <c r="AL166" s="5">
        <f t="shared" si="307"/>
        <v>8.1368850740103023E-5</v>
      </c>
      <c r="AM166" s="5">
        <f t="shared" si="308"/>
        <v>2.4839859583284458E-2</v>
      </c>
      <c r="AN166" s="5">
        <f t="shared" si="309"/>
        <v>2.0608538542429371E-2</v>
      </c>
      <c r="AO166" s="5">
        <f t="shared" si="310"/>
        <v>8.5489988264788579E-3</v>
      </c>
      <c r="AP166" s="5">
        <f t="shared" si="311"/>
        <v>2.3642427234603722E-3</v>
      </c>
      <c r="AQ166" s="5">
        <f t="shared" si="312"/>
        <v>4.903770402438077E-4</v>
      </c>
      <c r="AR166" s="5">
        <f t="shared" si="313"/>
        <v>1.3629889145053378E-4</v>
      </c>
      <c r="AS166" s="5">
        <f t="shared" si="314"/>
        <v>3.2027404473933328E-4</v>
      </c>
      <c r="AT166" s="5">
        <f t="shared" si="315"/>
        <v>3.7628869406806448E-4</v>
      </c>
      <c r="AU166" s="5">
        <f t="shared" si="316"/>
        <v>2.9473338767052896E-4</v>
      </c>
      <c r="AV166" s="5">
        <f t="shared" si="317"/>
        <v>1.7314053912027722E-4</v>
      </c>
      <c r="AW166" s="5">
        <f t="shared" si="318"/>
        <v>4.4063923081484606E-6</v>
      </c>
      <c r="AX166" s="5">
        <f t="shared" si="319"/>
        <v>9.7280838883208806E-3</v>
      </c>
      <c r="AY166" s="5">
        <f t="shared" si="320"/>
        <v>8.0709631664487181E-3</v>
      </c>
      <c r="AZ166" s="5">
        <f t="shared" si="321"/>
        <v>3.3480615084115757E-3</v>
      </c>
      <c r="BA166" s="5">
        <f t="shared" si="322"/>
        <v>9.2591310627423463E-4</v>
      </c>
      <c r="BB166" s="5">
        <f t="shared" si="323"/>
        <v>1.9204734102476335E-4</v>
      </c>
      <c r="BC166" s="5">
        <f t="shared" si="324"/>
        <v>3.1866645753048103E-5</v>
      </c>
      <c r="BD166" s="5">
        <f t="shared" si="325"/>
        <v>1.8846865514213931E-5</v>
      </c>
      <c r="BE166" s="5">
        <f t="shared" si="326"/>
        <v>4.428621381037586E-5</v>
      </c>
      <c r="BF166" s="5">
        <f t="shared" si="327"/>
        <v>5.203169546095547E-5</v>
      </c>
      <c r="BG166" s="5">
        <f t="shared" si="328"/>
        <v>4.0754553913529895E-5</v>
      </c>
      <c r="BH166" s="5">
        <f t="shared" si="329"/>
        <v>2.3941181187395355E-5</v>
      </c>
      <c r="BI166" s="5">
        <f t="shared" si="330"/>
        <v>1.1251359204938439E-5</v>
      </c>
      <c r="BJ166" s="8">
        <f t="shared" si="331"/>
        <v>0.70261359055410399</v>
      </c>
      <c r="BK166" s="8">
        <f t="shared" si="332"/>
        <v>0.18001960320543148</v>
      </c>
      <c r="BL166" s="8">
        <f t="shared" si="333"/>
        <v>0.11101720592048159</v>
      </c>
      <c r="BM166" s="8">
        <f t="shared" si="334"/>
        <v>0.60533461952222067</v>
      </c>
      <c r="BN166" s="8">
        <f t="shared" si="335"/>
        <v>0.38420950621174788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1.4472727272727299</v>
      </c>
      <c r="F167">
        <f>VLOOKUP(B167,home!$B$2:$E$405,3,FALSE)</f>
        <v>0.69</v>
      </c>
      <c r="G167">
        <f>VLOOKUP(C167,away!$B$2:$E$405,4,FALSE)</f>
        <v>0.69</v>
      </c>
      <c r="H167">
        <f>VLOOKUP(A167,away!$A$2:$E$405,3,FALSE)</f>
        <v>1.2145454545454499</v>
      </c>
      <c r="I167">
        <f>VLOOKUP(C167,away!$B$2:$E$405,3,FALSE)</f>
        <v>0.92</v>
      </c>
      <c r="J167">
        <f>VLOOKUP(B167,home!$B$2:$E$405,4,FALSE)</f>
        <v>0.97</v>
      </c>
      <c r="K167" s="3">
        <f t="shared" si="280"/>
        <v>0.68904654545454669</v>
      </c>
      <c r="L167" s="3">
        <f t="shared" si="281"/>
        <v>1.0838603636363595</v>
      </c>
      <c r="M167" s="5">
        <f t="shared" si="282"/>
        <v>0.16983856528201965</v>
      </c>
      <c r="N167" s="5">
        <f t="shared" si="283"/>
        <v>0.11702667669253215</v>
      </c>
      <c r="O167" s="5">
        <f t="shared" si="284"/>
        <v>0.1840812891260474</v>
      </c>
      <c r="P167" s="5">
        <f t="shared" si="285"/>
        <v>0.12684057635512255</v>
      </c>
      <c r="Q167" s="5">
        <f t="shared" si="286"/>
        <v>4.0318413650507687E-2</v>
      </c>
      <c r="R167" s="5">
        <f t="shared" si="287"/>
        <v>9.9759206485403776E-2</v>
      </c>
      <c r="S167" s="5">
        <f t="shared" si="288"/>
        <v>2.3682094498655843E-2</v>
      </c>
      <c r="T167" s="5">
        <f t="shared" si="289"/>
        <v>4.369953048048042E-2</v>
      </c>
      <c r="U167" s="5">
        <f t="shared" si="290"/>
        <v>6.8738736606054285E-2</v>
      </c>
      <c r="V167" s="5">
        <f t="shared" si="291"/>
        <v>1.9651671446666913E-3</v>
      </c>
      <c r="W167" s="5">
        <f t="shared" si="292"/>
        <v>9.26042121469659E-3</v>
      </c>
      <c r="X167" s="5">
        <f t="shared" si="293"/>
        <v>1.0037003505186904E-2</v>
      </c>
      <c r="Y167" s="5">
        <f t="shared" si="294"/>
        <v>5.4393551344756466E-3</v>
      </c>
      <c r="Z167" s="5">
        <f t="shared" si="295"/>
        <v>3.6041683272448138E-2</v>
      </c>
      <c r="AA167" s="5">
        <f t="shared" si="296"/>
        <v>2.4834397351247314E-2</v>
      </c>
      <c r="AB167" s="5">
        <f t="shared" si="297"/>
        <v>8.556027851661251E-3</v>
      </c>
      <c r="AC167" s="5">
        <f t="shared" si="298"/>
        <v>9.1727890559547111E-5</v>
      </c>
      <c r="AD167" s="5">
        <f t="shared" si="299"/>
        <v>1.5952153118601702E-3</v>
      </c>
      <c r="AE167" s="5">
        <f t="shared" si="300"/>
        <v>1.7289906479910524E-3</v>
      </c>
      <c r="AF167" s="5">
        <f t="shared" si="301"/>
        <v>9.3699221622772343E-4</v>
      </c>
      <c r="AG167" s="5">
        <f t="shared" si="302"/>
        <v>3.3852290806833966E-4</v>
      </c>
      <c r="AH167" s="5">
        <f t="shared" si="303"/>
        <v>9.7660379844355331E-3</v>
      </c>
      <c r="AI167" s="5">
        <f t="shared" si="304"/>
        <v>6.7292547359531878E-3</v>
      </c>
      <c r="AJ167" s="5">
        <f t="shared" si="305"/>
        <v>2.3183848646460953E-3</v>
      </c>
      <c r="AK167" s="5">
        <f t="shared" si="306"/>
        <v>5.3249169400616651E-4</v>
      </c>
      <c r="AL167" s="5">
        <f t="shared" si="307"/>
        <v>2.7402064983516005E-6</v>
      </c>
      <c r="AM167" s="5">
        <f t="shared" si="308"/>
        <v>2.1983551997868959E-4</v>
      </c>
      <c r="AN167" s="5">
        <f t="shared" si="309"/>
        <v>2.3827100662429066E-4</v>
      </c>
      <c r="AO167" s="5">
        <f t="shared" si="310"/>
        <v>1.2912624994190254E-4</v>
      </c>
      <c r="AP167" s="5">
        <f t="shared" si="311"/>
        <v>4.6651608072343323E-5</v>
      </c>
      <c r="AQ167" s="5">
        <f t="shared" si="312"/>
        <v>1.2640957222377737E-5</v>
      </c>
      <c r="AR167" s="5">
        <f t="shared" si="313"/>
        <v>2.1170042962193598E-3</v>
      </c>
      <c r="AS167" s="5">
        <f t="shared" si="314"/>
        <v>1.4587144970223838E-3</v>
      </c>
      <c r="AT167" s="5">
        <f t="shared" si="315"/>
        <v>5.0256109248886997E-4</v>
      </c>
      <c r="AU167" s="5">
        <f t="shared" si="316"/>
        <v>1.1542932821977297E-4</v>
      </c>
      <c r="AV167" s="5">
        <f t="shared" si="317"/>
        <v>1.9884044963493389E-5</v>
      </c>
      <c r="AW167" s="5">
        <f t="shared" si="318"/>
        <v>5.6846363192963805E-8</v>
      </c>
      <c r="AX167" s="5">
        <f t="shared" si="319"/>
        <v>2.524615093492E-5</v>
      </c>
      <c r="AY167" s="5">
        <f t="shared" si="320"/>
        <v>2.7363302332740811E-5</v>
      </c>
      <c r="AZ167" s="5">
        <f t="shared" si="321"/>
        <v>1.4828999408328048E-5</v>
      </c>
      <c r="BA167" s="5">
        <f t="shared" si="322"/>
        <v>5.3575215636912673E-6</v>
      </c>
      <c r="BB167" s="5">
        <f t="shared" si="323"/>
        <v>1.4517013175530132E-6</v>
      </c>
      <c r="BC167" s="5">
        <f t="shared" si="324"/>
        <v>3.1468830358687832E-7</v>
      </c>
      <c r="BD167" s="5">
        <f t="shared" si="325"/>
        <v>3.8242284105334155E-4</v>
      </c>
      <c r="BE167" s="5">
        <f t="shared" si="326"/>
        <v>2.6350713753071821E-4</v>
      </c>
      <c r="BF167" s="5">
        <f t="shared" si="327"/>
        <v>9.0784341409078732E-5</v>
      </c>
      <c r="BG167" s="5">
        <f t="shared" si="328"/>
        <v>2.085154560976396E-5</v>
      </c>
      <c r="BH167" s="5">
        <f t="shared" si="329"/>
        <v>3.5919213674489427E-6</v>
      </c>
      <c r="BI167" s="5">
        <f t="shared" si="330"/>
        <v>4.950002019570132E-7</v>
      </c>
      <c r="BJ167" s="8">
        <f t="shared" si="331"/>
        <v>0.23110220946772714</v>
      </c>
      <c r="BK167" s="8">
        <f t="shared" si="332"/>
        <v>0.32244823467985539</v>
      </c>
      <c r="BL167" s="8">
        <f t="shared" si="333"/>
        <v>0.41029107274554122</v>
      </c>
      <c r="BM167" s="8">
        <f t="shared" si="334"/>
        <v>0.26199116611796885</v>
      </c>
      <c r="BN167" s="8">
        <f t="shared" si="335"/>
        <v>0.73786472759163335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1.4472727272727299</v>
      </c>
      <c r="F168">
        <f>VLOOKUP(B168,home!$B$2:$E$405,3,FALSE)</f>
        <v>0.84</v>
      </c>
      <c r="G168">
        <f>VLOOKUP(C168,away!$B$2:$E$405,4,FALSE)</f>
        <v>0.75</v>
      </c>
      <c r="H168">
        <f>VLOOKUP(A168,away!$A$2:$E$405,3,FALSE)</f>
        <v>1.2145454545454499</v>
      </c>
      <c r="I168">
        <f>VLOOKUP(C168,away!$B$2:$E$405,3,FALSE)</f>
        <v>1.07</v>
      </c>
      <c r="J168">
        <f>VLOOKUP(B168,home!$B$2:$E$405,4,FALSE)</f>
        <v>0.65</v>
      </c>
      <c r="K168" s="3">
        <f t="shared" si="280"/>
        <v>0.9117818181818198</v>
      </c>
      <c r="L168" s="3">
        <f t="shared" si="281"/>
        <v>0.8447163636363606</v>
      </c>
      <c r="M168" s="5">
        <f t="shared" si="282"/>
        <v>0.17264838975758059</v>
      </c>
      <c r="N168" s="5">
        <f t="shared" si="283"/>
        <v>0.15741766271933028</v>
      </c>
      <c r="O168" s="5">
        <f t="shared" si="284"/>
        <v>0.14583891998369655</v>
      </c>
      <c r="P168" s="5">
        <f t="shared" si="285"/>
        <v>0.13297327562440778</v>
      </c>
      <c r="Q168" s="5">
        <f t="shared" si="286"/>
        <v>7.1765281364081723E-2</v>
      </c>
      <c r="R168" s="5">
        <f t="shared" si="287"/>
        <v>6.159626108264115E-2</v>
      </c>
      <c r="S168" s="5">
        <f t="shared" si="288"/>
        <v>2.5603905219029631E-2</v>
      </c>
      <c r="T168" s="5">
        <f t="shared" si="289"/>
        <v>6.0621307509207398E-2</v>
      </c>
      <c r="U168" s="5">
        <f t="shared" si="290"/>
        <v>5.6162350923132612E-2</v>
      </c>
      <c r="V168" s="5">
        <f t="shared" si="291"/>
        <v>2.1911168387004905E-3</v>
      </c>
      <c r="W168" s="5">
        <f t="shared" si="292"/>
        <v>2.181142624149077E-2</v>
      </c>
      <c r="X168" s="5">
        <f t="shared" si="293"/>
        <v>1.8424468660434776E-2</v>
      </c>
      <c r="Y168" s="5">
        <f t="shared" si="294"/>
        <v>7.7817250843872738E-3</v>
      </c>
      <c r="Z168" s="5">
        <f t="shared" si="295"/>
        <v>1.734378989177484E-2</v>
      </c>
      <c r="AA168" s="5">
        <f t="shared" si="296"/>
        <v>1.5813752281685928E-2</v>
      </c>
      <c r="AB168" s="5">
        <f t="shared" si="297"/>
        <v>7.2093459038362496E-3</v>
      </c>
      <c r="AC168" s="5">
        <f t="shared" si="298"/>
        <v>1.0547447898547815E-4</v>
      </c>
      <c r="AD168" s="5">
        <f t="shared" si="299"/>
        <v>4.9718154689012764E-3</v>
      </c>
      <c r="AE168" s="5">
        <f t="shared" si="300"/>
        <v>4.1997738835612931E-3</v>
      </c>
      <c r="AF168" s="5">
        <f t="shared" si="301"/>
        <v>1.7738088615084256E-3</v>
      </c>
      <c r="AG168" s="5">
        <f t="shared" si="302"/>
        <v>4.9945512375978345E-4</v>
      </c>
      <c r="AH168" s="5">
        <f t="shared" si="303"/>
        <v>3.6626457822632771E-3</v>
      </c>
      <c r="AI168" s="5">
        <f t="shared" si="304"/>
        <v>3.3395338307079842E-3</v>
      </c>
      <c r="AJ168" s="5">
        <f t="shared" si="305"/>
        <v>1.5224631140213119E-3</v>
      </c>
      <c r="AK168" s="5">
        <f t="shared" si="306"/>
        <v>4.6271806207236898E-4</v>
      </c>
      <c r="AL168" s="5">
        <f t="shared" si="307"/>
        <v>3.2494451839765247E-6</v>
      </c>
      <c r="AM168" s="5">
        <f t="shared" si="308"/>
        <v>9.0664218957986085E-4</v>
      </c>
      <c r="AN168" s="5">
        <f t="shared" si="309"/>
        <v>7.6585549350120796E-4</v>
      </c>
      <c r="AO168" s="5">
        <f t="shared" si="310"/>
        <v>3.2346533377063531E-4</v>
      </c>
      <c r="AP168" s="5">
        <f t="shared" si="311"/>
        <v>9.1078820168384269E-5</v>
      </c>
      <c r="AQ168" s="5">
        <f t="shared" si="312"/>
        <v>1.9233942444231891E-5</v>
      </c>
      <c r="AR168" s="5">
        <f t="shared" si="313"/>
        <v>6.1877936529629806E-4</v>
      </c>
      <c r="AS168" s="5">
        <f t="shared" si="314"/>
        <v>5.6419177474325102E-4</v>
      </c>
      <c r="AT168" s="5">
        <f t="shared" si="315"/>
        <v>2.572099010893146E-4</v>
      </c>
      <c r="AU168" s="5">
        <f t="shared" si="316"/>
        <v>7.8173103756527104E-5</v>
      </c>
      <c r="AV168" s="5">
        <f t="shared" si="317"/>
        <v>1.7819203669010578E-5</v>
      </c>
      <c r="AW168" s="5">
        <f t="shared" si="318"/>
        <v>6.9519805652082925E-8</v>
      </c>
      <c r="AX168" s="5">
        <f t="shared" si="319"/>
        <v>1.3777664400924523E-4</v>
      </c>
      <c r="AY168" s="5">
        <f t="shared" si="320"/>
        <v>1.1638218572151099E-4</v>
      </c>
      <c r="AZ168" s="5">
        <f t="shared" si="321"/>
        <v>4.9154968357363158E-5</v>
      </c>
      <c r="BA168" s="5">
        <f t="shared" si="322"/>
        <v>1.3840668708497395E-5</v>
      </c>
      <c r="BB168" s="5">
        <f t="shared" si="323"/>
        <v>2.92285983543437E-6</v>
      </c>
      <c r="BC168" s="5">
        <f t="shared" si="324"/>
        <v>4.9379750632137869E-7</v>
      </c>
      <c r="BD168" s="5">
        <f t="shared" si="325"/>
        <v>8.7115509224383955E-5</v>
      </c>
      <c r="BE168" s="5">
        <f t="shared" si="326"/>
        <v>7.9430337392443889E-5</v>
      </c>
      <c r="BF168" s="5">
        <f t="shared" si="327"/>
        <v>3.6211568723238943E-5</v>
      </c>
      <c r="BG168" s="5">
        <f t="shared" si="328"/>
        <v>1.1005683323230241E-5</v>
      </c>
      <c r="BH168" s="5">
        <f t="shared" si="329"/>
        <v>2.5086954876970497E-6</v>
      </c>
      <c r="BI168" s="5">
        <f t="shared" si="330"/>
        <v>4.5747658660738879E-7</v>
      </c>
      <c r="BJ168" s="8">
        <f t="shared" si="331"/>
        <v>0.35169357182026589</v>
      </c>
      <c r="BK168" s="8">
        <f t="shared" si="332"/>
        <v>0.33364179354960943</v>
      </c>
      <c r="BL168" s="8">
        <f t="shared" si="333"/>
        <v>0.29736089358334949</v>
      </c>
      <c r="BM168" s="8">
        <f t="shared" si="334"/>
        <v>0.25768394564734565</v>
      </c>
      <c r="BN168" s="8">
        <f t="shared" si="335"/>
        <v>0.74223979053173805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1.4472727272727299</v>
      </c>
      <c r="F169">
        <f>VLOOKUP(B169,home!$B$2:$E$405,3,FALSE)</f>
        <v>1.04</v>
      </c>
      <c r="G169">
        <f>VLOOKUP(C169,away!$B$2:$E$405,4,FALSE)</f>
        <v>0.86</v>
      </c>
      <c r="H169">
        <f>VLOOKUP(A169,away!$A$2:$E$405,3,FALSE)</f>
        <v>1.2145454545454499</v>
      </c>
      <c r="I169">
        <f>VLOOKUP(C169,away!$B$2:$E$405,3,FALSE)</f>
        <v>0.81</v>
      </c>
      <c r="J169">
        <f>VLOOKUP(B169,home!$B$2:$E$405,4,FALSE)</f>
        <v>0.57999999999999996</v>
      </c>
      <c r="K169" s="3">
        <f t="shared" si="280"/>
        <v>1.2944407272727296</v>
      </c>
      <c r="L169" s="3">
        <f t="shared" si="281"/>
        <v>0.57059345454545241</v>
      </c>
      <c r="M169" s="5">
        <f t="shared" si="282"/>
        <v>0.15489091534131277</v>
      </c>
      <c r="N169" s="5">
        <f t="shared" si="283"/>
        <v>0.20049710910234766</v>
      </c>
      <c r="O169" s="5">
        <f t="shared" si="284"/>
        <v>8.8379742462306857E-2</v>
      </c>
      <c r="P169" s="5">
        <f t="shared" si="285"/>
        <v>0.11440233810908502</v>
      </c>
      <c r="Q169" s="5">
        <f t="shared" si="286"/>
        <v>0.1297658118612614</v>
      </c>
      <c r="R169" s="5">
        <f t="shared" si="287"/>
        <v>2.5214451281702539E-2</v>
      </c>
      <c r="S169" s="5">
        <f t="shared" si="288"/>
        <v>2.1124374751071321E-2</v>
      </c>
      <c r="T169" s="5">
        <f t="shared" si="289"/>
        <v>7.4043522871812387E-2</v>
      </c>
      <c r="U169" s="5">
        <f t="shared" si="290"/>
        <v>3.2638612654869836E-2</v>
      </c>
      <c r="V169" s="5">
        <f t="shared" si="291"/>
        <v>1.7336056276837468E-3</v>
      </c>
      <c r="W169" s="5">
        <f t="shared" si="292"/>
        <v>5.5991383960275774E-2</v>
      </c>
      <c r="X169" s="5">
        <f t="shared" si="293"/>
        <v>3.1948317198674588E-2</v>
      </c>
      <c r="Y169" s="5">
        <f t="shared" si="294"/>
        <v>9.1147503386528102E-3</v>
      </c>
      <c r="Z169" s="5">
        <f t="shared" si="295"/>
        <v>4.795733620431555E-3</v>
      </c>
      <c r="AA169" s="5">
        <f t="shared" si="296"/>
        <v>6.2077929154377015E-3</v>
      </c>
      <c r="AB169" s="5">
        <f t="shared" si="297"/>
        <v>4.0178099881088393E-3</v>
      </c>
      <c r="AC169" s="5">
        <f t="shared" si="298"/>
        <v>8.002750545805826E-5</v>
      </c>
      <c r="AD169" s="5">
        <f t="shared" si="299"/>
        <v>1.811938194363652E-2</v>
      </c>
      <c r="AE169" s="5">
        <f t="shared" si="300"/>
        <v>1.0338800737448056E-2</v>
      </c>
      <c r="AF169" s="5">
        <f t="shared" si="301"/>
        <v>2.9496260143187783E-3</v>
      </c>
      <c r="AG169" s="5">
        <f t="shared" si="302"/>
        <v>5.6101243237576209E-4</v>
      </c>
      <c r="AH169" s="5">
        <f t="shared" si="303"/>
        <v>6.8410355339045242E-4</v>
      </c>
      <c r="AI169" s="5">
        <f t="shared" si="304"/>
        <v>8.8553150118059578E-4</v>
      </c>
      <c r="AJ169" s="5">
        <f t="shared" si="305"/>
        <v>5.7313402020556139E-4</v>
      </c>
      <c r="AK169" s="5">
        <f t="shared" si="306"/>
        <v>2.4729600597987657E-4</v>
      </c>
      <c r="AL169" s="5">
        <f t="shared" si="307"/>
        <v>2.3643307206920463E-6</v>
      </c>
      <c r="AM169" s="5">
        <f t="shared" si="308"/>
        <v>4.6908931881706386E-3</v>
      </c>
      <c r="AN169" s="5">
        <f t="shared" si="309"/>
        <v>2.6765929491420156E-3</v>
      </c>
      <c r="AO169" s="5">
        <f t="shared" si="310"/>
        <v>7.6362320863147142E-4</v>
      </c>
      <c r="AP169" s="5">
        <f t="shared" si="311"/>
        <v>1.4523946819470471E-4</v>
      </c>
      <c r="AQ169" s="5">
        <f t="shared" si="312"/>
        <v>2.0718172473390225E-5</v>
      </c>
      <c r="AR169" s="5">
        <f t="shared" si="313"/>
        <v>7.8069001959175539E-5</v>
      </c>
      <c r="AS169" s="5">
        <f t="shared" si="314"/>
        <v>1.0105569567349132E-4</v>
      </c>
      <c r="AT169" s="5">
        <f t="shared" si="315"/>
        <v>6.5405304101322887E-5</v>
      </c>
      <c r="AU169" s="5">
        <f t="shared" si="316"/>
        <v>2.8221096469470134E-5</v>
      </c>
      <c r="AV169" s="5">
        <f t="shared" si="317"/>
        <v>9.1326341595937036E-6</v>
      </c>
      <c r="AW169" s="5">
        <f t="shared" si="318"/>
        <v>4.8508146293056856E-8</v>
      </c>
      <c r="AX169" s="5">
        <f t="shared" si="319"/>
        <v>1.0120138650090477E-3</v>
      </c>
      <c r="AY169" s="5">
        <f t="shared" si="320"/>
        <v>5.7744848728340768E-4</v>
      </c>
      <c r="AZ169" s="5">
        <f t="shared" si="321"/>
        <v>1.6474416359054265E-4</v>
      </c>
      <c r="BA169" s="5">
        <f t="shared" si="322"/>
        <v>3.133398047310963E-5</v>
      </c>
      <c r="BB169" s="5">
        <f t="shared" si="323"/>
        <v>4.4697410407028429E-6</v>
      </c>
      <c r="BC169" s="5">
        <f t="shared" si="324"/>
        <v>5.1008099626764419E-7</v>
      </c>
      <c r="BD169" s="5">
        <f t="shared" si="325"/>
        <v>7.4242769201336105E-6</v>
      </c>
      <c r="BE169" s="5">
        <f t="shared" si="326"/>
        <v>9.6102864159718903E-6</v>
      </c>
      <c r="BF169" s="5">
        <f t="shared" si="327"/>
        <v>6.2199730687949454E-6</v>
      </c>
      <c r="BG169" s="5">
        <f t="shared" si="328"/>
        <v>2.6837954875959058E-6</v>
      </c>
      <c r="BH169" s="5">
        <f t="shared" si="329"/>
        <v>8.6850354570372924E-7</v>
      </c>
      <c r="BI169" s="5">
        <f t="shared" si="330"/>
        <v>2.2484527226793564E-7</v>
      </c>
      <c r="BJ169" s="8">
        <f t="shared" si="331"/>
        <v>0.54341730376580888</v>
      </c>
      <c r="BK169" s="8">
        <f t="shared" si="332"/>
        <v>0.29281107415261504</v>
      </c>
      <c r="BL169" s="8">
        <f t="shared" si="333"/>
        <v>0.15915738979625568</v>
      </c>
      <c r="BM169" s="8">
        <f t="shared" si="334"/>
        <v>0.28645373319795803</v>
      </c>
      <c r="BN169" s="8">
        <f t="shared" si="335"/>
        <v>0.71315036815801625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1.4472727272727299</v>
      </c>
      <c r="F170">
        <f>VLOOKUP(B170,home!$B$2:$E$405,3,FALSE)</f>
        <v>1.1200000000000001</v>
      </c>
      <c r="G170">
        <f>VLOOKUP(C170,away!$B$2:$E$405,4,FALSE)</f>
        <v>0.63</v>
      </c>
      <c r="H170">
        <f>VLOOKUP(A170,away!$A$2:$E$405,3,FALSE)</f>
        <v>1.2145454545454499</v>
      </c>
      <c r="I170">
        <f>VLOOKUP(C170,away!$B$2:$E$405,3,FALSE)</f>
        <v>0.75</v>
      </c>
      <c r="J170">
        <f>VLOOKUP(B170,home!$B$2:$E$405,4,FALSE)</f>
        <v>0.82</v>
      </c>
      <c r="K170" s="3">
        <f t="shared" si="280"/>
        <v>1.0211956363636383</v>
      </c>
      <c r="L170" s="3">
        <f t="shared" si="281"/>
        <v>0.74694545454545169</v>
      </c>
      <c r="M170" s="5">
        <f t="shared" si="282"/>
        <v>0.17064991684574474</v>
      </c>
      <c r="N170" s="5">
        <f t="shared" si="283"/>
        <v>0.17426695042869222</v>
      </c>
      <c r="O170" s="5">
        <f t="shared" si="284"/>
        <v>0.12746617970648835</v>
      </c>
      <c r="P170" s="5">
        <f t="shared" si="285"/>
        <v>0.13016790650020924</v>
      </c>
      <c r="Q170" s="5">
        <f t="shared" si="286"/>
        <v>8.8980324670089483E-2</v>
      </c>
      <c r="R170" s="5">
        <f t="shared" si="287"/>
        <v>4.7605141770017581E-2</v>
      </c>
      <c r="S170" s="5">
        <f t="shared" si="288"/>
        <v>2.4822285583008932E-2</v>
      </c>
      <c r="T170" s="5">
        <f t="shared" si="289"/>
        <v>6.646344905630186E-2</v>
      </c>
      <c r="U170" s="5">
        <f t="shared" si="290"/>
        <v>4.8614163044014315E-2</v>
      </c>
      <c r="V170" s="5">
        <f t="shared" si="291"/>
        <v>2.1037643801954894E-3</v>
      </c>
      <c r="W170" s="5">
        <f t="shared" si="292"/>
        <v>3.0288773091771734E-2</v>
      </c>
      <c r="X170" s="5">
        <f t="shared" si="293"/>
        <v>2.2624061384657484E-2</v>
      </c>
      <c r="Y170" s="5">
        <f t="shared" si="294"/>
        <v>8.4494699073135934E-3</v>
      </c>
      <c r="Z170" s="5">
        <f t="shared" si="295"/>
        <v>1.1852814752702152E-2</v>
      </c>
      <c r="AA170" s="5">
        <f t="shared" si="296"/>
        <v>1.2104042704085992E-2</v>
      </c>
      <c r="AB170" s="5">
        <f t="shared" si="297"/>
        <v>6.1802977958858741E-3</v>
      </c>
      <c r="AC170" s="5">
        <f t="shared" si="298"/>
        <v>1.0029400035808802E-4</v>
      </c>
      <c r="AD170" s="5">
        <f t="shared" si="299"/>
        <v>7.7326907280314185E-3</v>
      </c>
      <c r="AE170" s="5">
        <f t="shared" si="300"/>
        <v>5.775898190708827E-3</v>
      </c>
      <c r="AF170" s="5">
        <f t="shared" si="301"/>
        <v>2.1571404497336285E-3</v>
      </c>
      <c r="AG170" s="5">
        <f t="shared" si="302"/>
        <v>5.3708875124822174E-4</v>
      </c>
      <c r="AH170" s="5">
        <f t="shared" si="303"/>
        <v>2.213351525775036E-3</v>
      </c>
      <c r="AI170" s="5">
        <f t="shared" si="304"/>
        <v>2.2602649198602671E-3</v>
      </c>
      <c r="AJ170" s="5">
        <f t="shared" si="305"/>
        <v>1.1540863365935568E-3</v>
      </c>
      <c r="AK170" s="5">
        <f t="shared" si="306"/>
        <v>3.9284931030541252E-4</v>
      </c>
      <c r="AL170" s="5">
        <f t="shared" si="307"/>
        <v>3.0600800287396323E-6</v>
      </c>
      <c r="AM170" s="5">
        <f t="shared" si="308"/>
        <v>1.5793180057630505E-3</v>
      </c>
      <c r="AN170" s="5">
        <f t="shared" si="309"/>
        <v>1.179664405686498E-3</v>
      </c>
      <c r="AO170" s="5">
        <f t="shared" si="310"/>
        <v>4.4057248285829569E-4</v>
      </c>
      <c r="AP170" s="5">
        <f t="shared" si="311"/>
        <v>1.0969453782293598E-4</v>
      </c>
      <c r="AQ170" s="5">
        <f t="shared" si="312"/>
        <v>2.0483959103826538E-5</v>
      </c>
      <c r="AR170" s="5">
        <f t="shared" si="313"/>
        <v>3.3065057229778077E-4</v>
      </c>
      <c r="AS170" s="5">
        <f t="shared" si="314"/>
        <v>3.3765892159163337E-4</v>
      </c>
      <c r="AT170" s="5">
        <f t="shared" si="315"/>
        <v>1.7240790865431392E-4</v>
      </c>
      <c r="AU170" s="5">
        <f t="shared" si="316"/>
        <v>5.8687401330788727E-5</v>
      </c>
      <c r="AV170" s="5">
        <f t="shared" si="317"/>
        <v>1.4982829537130752E-5</v>
      </c>
      <c r="AW170" s="5">
        <f t="shared" si="318"/>
        <v>6.4837777966512794E-8</v>
      </c>
      <c r="AX170" s="5">
        <f t="shared" si="319"/>
        <v>2.6879877598595827E-4</v>
      </c>
      <c r="AY170" s="5">
        <f t="shared" si="320"/>
        <v>2.0077802391009266E-4</v>
      </c>
      <c r="AZ170" s="5">
        <f t="shared" si="321"/>
        <v>7.4985116166130861E-5</v>
      </c>
      <c r="BA170" s="5">
        <f t="shared" si="322"/>
        <v>1.866993055961804E-5</v>
      </c>
      <c r="BB170" s="5">
        <f t="shared" si="323"/>
        <v>3.4863549420464788E-6</v>
      </c>
      <c r="BC170" s="5">
        <f t="shared" si="324"/>
        <v>5.2082339537873798E-7</v>
      </c>
      <c r="BD170" s="5">
        <f t="shared" si="325"/>
        <v>4.1162990336779912E-5</v>
      </c>
      <c r="BE170" s="5">
        <f t="shared" si="326"/>
        <v>4.2035466111598246E-5</v>
      </c>
      <c r="BF170" s="5">
        <f t="shared" si="327"/>
        <v>2.1463217282837862E-5</v>
      </c>
      <c r="BG170" s="5">
        <f t="shared" si="328"/>
        <v>7.3060479438528859E-6</v>
      </c>
      <c r="BH170" s="5">
        <f t="shared" si="329"/>
        <v>1.8652260698315242E-6</v>
      </c>
      <c r="BI170" s="5">
        <f t="shared" si="330"/>
        <v>3.8095214466873042E-7</v>
      </c>
      <c r="BJ170" s="8">
        <f t="shared" si="331"/>
        <v>0.41117281907474235</v>
      </c>
      <c r="BK170" s="8">
        <f t="shared" si="332"/>
        <v>0.32804800541345536</v>
      </c>
      <c r="BL170" s="8">
        <f t="shared" si="333"/>
        <v>0.24901897864632755</v>
      </c>
      <c r="BM170" s="8">
        <f t="shared" si="334"/>
        <v>0.26075548477985372</v>
      </c>
      <c r="BN170" s="8">
        <f t="shared" si="335"/>
        <v>0.73913641992124157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1.4472727272727299</v>
      </c>
      <c r="F171">
        <f>VLOOKUP(B171,home!$B$2:$E$405,3,FALSE)</f>
        <v>1.32</v>
      </c>
      <c r="G171">
        <f>VLOOKUP(C171,away!$B$2:$E$405,4,FALSE)</f>
        <v>0.84</v>
      </c>
      <c r="H171">
        <f>VLOOKUP(A171,away!$A$2:$E$405,3,FALSE)</f>
        <v>1.2145454545454499</v>
      </c>
      <c r="I171">
        <f>VLOOKUP(C171,away!$B$2:$E$405,3,FALSE)</f>
        <v>0.99</v>
      </c>
      <c r="J171">
        <f>VLOOKUP(B171,home!$B$2:$E$405,4,FALSE)</f>
        <v>1.65</v>
      </c>
      <c r="K171" s="3">
        <f t="shared" si="280"/>
        <v>1.604736000000003</v>
      </c>
      <c r="L171" s="3">
        <f t="shared" si="281"/>
        <v>1.9839599999999924</v>
      </c>
      <c r="M171" s="5">
        <f t="shared" si="282"/>
        <v>2.7634342120645125E-2</v>
      </c>
      <c r="N171" s="5">
        <f t="shared" si="283"/>
        <v>4.4345823637315665E-2</v>
      </c>
      <c r="O171" s="5">
        <f t="shared" si="284"/>
        <v>5.4825429393674886E-2</v>
      </c>
      <c r="P171" s="5">
        <f t="shared" si="285"/>
        <v>8.798034026348843E-2</v>
      </c>
      <c r="Q171" s="5">
        <f t="shared" si="286"/>
        <v>3.5581669820225759E-2</v>
      </c>
      <c r="R171" s="5">
        <f t="shared" si="287"/>
        <v>5.4385729449937414E-2</v>
      </c>
      <c r="S171" s="5">
        <f t="shared" si="288"/>
        <v>7.0026456927089156E-2</v>
      </c>
      <c r="T171" s="5">
        <f t="shared" si="289"/>
        <v>7.0592609656534813E-2</v>
      </c>
      <c r="U171" s="5">
        <f t="shared" si="290"/>
        <v>8.7274737934574936E-2</v>
      </c>
      <c r="V171" s="5">
        <f t="shared" si="291"/>
        <v>2.4771719353945475E-2</v>
      </c>
      <c r="W171" s="5">
        <f t="shared" si="292"/>
        <v>1.9033062166876634E-2</v>
      </c>
      <c r="X171" s="5">
        <f t="shared" si="293"/>
        <v>3.7760834016596419E-2</v>
      </c>
      <c r="Y171" s="5">
        <f t="shared" si="294"/>
        <v>3.7457992127783182E-2</v>
      </c>
      <c r="Z171" s="5">
        <f t="shared" si="295"/>
        <v>3.5966370599832466E-2</v>
      </c>
      <c r="AA171" s="5">
        <f t="shared" si="296"/>
        <v>5.7716529690892866E-2</v>
      </c>
      <c r="AB171" s="5">
        <f t="shared" si="297"/>
        <v>4.6309896495022415E-2</v>
      </c>
      <c r="AC171" s="5">
        <f t="shared" si="298"/>
        <v>4.9291572786428744E-3</v>
      </c>
      <c r="AD171" s="5">
        <f t="shared" si="299"/>
        <v>7.6357600123562516E-3</v>
      </c>
      <c r="AE171" s="5">
        <f t="shared" si="300"/>
        <v>1.5149042434114249E-2</v>
      </c>
      <c r="AF171" s="5">
        <f t="shared" si="301"/>
        <v>1.5027547113792599E-2</v>
      </c>
      <c r="AG171" s="5">
        <f t="shared" si="302"/>
        <v>9.9380174572932817E-3</v>
      </c>
      <c r="AH171" s="5">
        <f t="shared" si="303"/>
        <v>1.7838960153810833E-2</v>
      </c>
      <c r="AI171" s="5">
        <f t="shared" si="304"/>
        <v>2.8626821561385837E-2</v>
      </c>
      <c r="AJ171" s="5">
        <f t="shared" si="305"/>
        <v>2.2969245562566076E-2</v>
      </c>
      <c r="AK171" s="5">
        <f t="shared" si="306"/>
        <v>1.2286525082363366E-2</v>
      </c>
      <c r="AL171" s="5">
        <f t="shared" si="307"/>
        <v>6.2772463725599469E-4</v>
      </c>
      <c r="AM171" s="5">
        <f t="shared" si="308"/>
        <v>2.4506757958377072E-3</v>
      </c>
      <c r="AN171" s="5">
        <f t="shared" si="309"/>
        <v>4.8620427519101578E-3</v>
      </c>
      <c r="AO171" s="5">
        <f t="shared" si="310"/>
        <v>4.8230491690398215E-3</v>
      </c>
      <c r="AP171" s="5">
        <f t="shared" si="311"/>
        <v>3.1895788764694016E-3</v>
      </c>
      <c r="AQ171" s="5">
        <f t="shared" si="312"/>
        <v>1.5819992269400522E-3</v>
      </c>
      <c r="AR171" s="5">
        <f t="shared" si="313"/>
        <v>7.0783566773508803E-3</v>
      </c>
      <c r="AS171" s="5">
        <f t="shared" si="314"/>
        <v>1.1358893780985365E-2</v>
      </c>
      <c r="AT171" s="5">
        <f t="shared" si="315"/>
        <v>9.1140128852616829E-3</v>
      </c>
      <c r="AU171" s="5">
        <f t="shared" si="316"/>
        <v>4.875194860481105E-3</v>
      </c>
      <c r="AV171" s="5">
        <f t="shared" si="317"/>
        <v>1.9558501749072556E-3</v>
      </c>
      <c r="AW171" s="5">
        <f t="shared" si="318"/>
        <v>5.5514084347623969E-5</v>
      </c>
      <c r="AX171" s="5">
        <f t="shared" si="319"/>
        <v>6.5544794565157135E-4</v>
      </c>
      <c r="AY171" s="5">
        <f t="shared" si="320"/>
        <v>1.3003825062548864E-3</v>
      </c>
      <c r="AZ171" s="5">
        <f t="shared" si="321"/>
        <v>1.2899534385547174E-3</v>
      </c>
      <c r="BA171" s="5">
        <f t="shared" si="322"/>
        <v>8.5307200798500238E-4</v>
      </c>
      <c r="BB171" s="5">
        <f t="shared" si="323"/>
        <v>4.2311518524047959E-4</v>
      </c>
      <c r="BC171" s="5">
        <f t="shared" si="324"/>
        <v>1.6788872058193973E-4</v>
      </c>
      <c r="BD171" s="5">
        <f t="shared" si="325"/>
        <v>2.3405294189328325E-3</v>
      </c>
      <c r="BE171" s="5">
        <f t="shared" si="326"/>
        <v>3.7559318176206059E-3</v>
      </c>
      <c r="BF171" s="5">
        <f t="shared" si="327"/>
        <v>3.0136395006406156E-3</v>
      </c>
      <c r="BG171" s="5">
        <f t="shared" si="328"/>
        <v>1.6120319325666759E-3</v>
      </c>
      <c r="BH171" s="5">
        <f t="shared" si="329"/>
        <v>6.4672141883483059E-4</v>
      </c>
      <c r="BI171" s="5">
        <f t="shared" si="330"/>
        <v>2.0756342855506637E-4</v>
      </c>
      <c r="BJ171" s="8">
        <f t="shared" si="331"/>
        <v>0.31411956406735458</v>
      </c>
      <c r="BK171" s="8">
        <f t="shared" si="332"/>
        <v>0.21727012308732196</v>
      </c>
      <c r="BL171" s="8">
        <f t="shared" si="333"/>
        <v>0.42819260122036551</v>
      </c>
      <c r="BM171" s="8">
        <f t="shared" si="334"/>
        <v>0.68955045586768016</v>
      </c>
      <c r="BN171" s="8">
        <f t="shared" si="335"/>
        <v>0.30475333468528726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1.4472727272727299</v>
      </c>
      <c r="F172">
        <f>VLOOKUP(B172,home!$B$2:$E$405,3,FALSE)</f>
        <v>0.74</v>
      </c>
      <c r="G172">
        <f>VLOOKUP(C172,away!$B$2:$E$405,4,FALSE)</f>
        <v>0.74</v>
      </c>
      <c r="H172">
        <f>VLOOKUP(A172,away!$A$2:$E$405,3,FALSE)</f>
        <v>1.2145454545454499</v>
      </c>
      <c r="I172">
        <f>VLOOKUP(C172,away!$B$2:$E$405,3,FALSE)</f>
        <v>0.96</v>
      </c>
      <c r="J172">
        <f>VLOOKUP(B172,home!$B$2:$E$405,4,FALSE)</f>
        <v>1.43</v>
      </c>
      <c r="K172" s="3">
        <f t="shared" si="280"/>
        <v>0.79252654545454682</v>
      </c>
      <c r="L172" s="3">
        <f t="shared" si="281"/>
        <v>1.6673279999999935</v>
      </c>
      <c r="M172" s="5">
        <f t="shared" si="282"/>
        <v>8.5447378773099061E-2</v>
      </c>
      <c r="N172" s="5">
        <f t="shared" si="283"/>
        <v>6.7719315917190367E-2</v>
      </c>
      <c r="O172" s="5">
        <f t="shared" si="284"/>
        <v>0.14246880715499313</v>
      </c>
      <c r="P172" s="5">
        <f t="shared" si="285"/>
        <v>0.11291031156957675</v>
      </c>
      <c r="Q172" s="5">
        <f t="shared" si="286"/>
        <v>2.6834677752197993E-2</v>
      </c>
      <c r="R172" s="5">
        <f t="shared" si="287"/>
        <v>0.11877111564805978</v>
      </c>
      <c r="S172" s="5">
        <f t="shared" si="288"/>
        <v>3.7299969413317202E-2</v>
      </c>
      <c r="T172" s="5">
        <f t="shared" si="289"/>
        <v>4.47422095872166E-2</v>
      </c>
      <c r="U172" s="5">
        <f t="shared" si="290"/>
        <v>9.4129261984339282E-2</v>
      </c>
      <c r="V172" s="5">
        <f t="shared" si="291"/>
        <v>5.4764714435495201E-3</v>
      </c>
      <c r="W172" s="5">
        <f t="shared" si="292"/>
        <v>7.0890648191118209E-3</v>
      </c>
      <c r="X172" s="5">
        <f t="shared" si="293"/>
        <v>1.1819796266720027E-2</v>
      </c>
      <c r="Y172" s="5">
        <f t="shared" si="294"/>
        <v>9.8537386348988495E-3</v>
      </c>
      <c r="Z172" s="5">
        <f t="shared" si="295"/>
        <v>6.6010135570415795E-2</v>
      </c>
      <c r="AA172" s="5">
        <f t="shared" si="296"/>
        <v>5.2314784708607939E-2</v>
      </c>
      <c r="AB172" s="5">
        <f t="shared" si="297"/>
        <v>2.0730427800655697E-2</v>
      </c>
      <c r="AC172" s="5">
        <f t="shared" si="298"/>
        <v>4.5228866721226614E-4</v>
      </c>
      <c r="AD172" s="5">
        <f t="shared" si="299"/>
        <v>1.4045680128985129E-3</v>
      </c>
      <c r="AE172" s="5">
        <f t="shared" si="300"/>
        <v>2.3418755758100426E-3</v>
      </c>
      <c r="AF172" s="5">
        <f t="shared" si="301"/>
        <v>1.9523373600320963E-3</v>
      </c>
      <c r="AG172" s="5">
        <f t="shared" si="302"/>
        <v>1.0850622486091939E-3</v>
      </c>
      <c r="AH172" s="5">
        <f t="shared" si="303"/>
        <v>2.7515136830087474E-2</v>
      </c>
      <c r="AI172" s="5">
        <f t="shared" si="304"/>
        <v>2.1806476339658397E-2</v>
      </c>
      <c r="AJ172" s="5">
        <f t="shared" si="305"/>
        <v>8.6411056810028891E-3</v>
      </c>
      <c r="AK172" s="5">
        <f t="shared" si="306"/>
        <v>2.2827685447576267E-3</v>
      </c>
      <c r="AL172" s="5">
        <f t="shared" si="307"/>
        <v>2.3906200549432429E-5</v>
      </c>
      <c r="AM172" s="5">
        <f t="shared" si="308"/>
        <v>2.2263148702368317E-4</v>
      </c>
      <c r="AN172" s="5">
        <f t="shared" si="309"/>
        <v>3.7119971199622219E-4</v>
      </c>
      <c r="AO172" s="5">
        <f t="shared" si="310"/>
        <v>3.0945583670161743E-4</v>
      </c>
      <c r="AP172" s="5">
        <f t="shared" si="311"/>
        <v>1.7198812709867743E-4</v>
      </c>
      <c r="AQ172" s="5">
        <f t="shared" si="312"/>
        <v>7.1690154994795684E-5</v>
      </c>
      <c r="AR172" s="5">
        <f t="shared" si="313"/>
        <v>9.1753516121271753E-3</v>
      </c>
      <c r="AS172" s="5">
        <f t="shared" si="314"/>
        <v>7.2717097164899571E-3</v>
      </c>
      <c r="AT172" s="5">
        <f t="shared" si="315"/>
        <v>2.8815114905790234E-3</v>
      </c>
      <c r="AU172" s="5">
        <f t="shared" si="316"/>
        <v>7.6122478243872526E-4</v>
      </c>
      <c r="AV172" s="5">
        <f t="shared" si="317"/>
        <v>1.5082271178513794E-4</v>
      </c>
      <c r="AW172" s="5">
        <f t="shared" si="318"/>
        <v>8.7749150127983507E-7</v>
      </c>
      <c r="AX172" s="5">
        <f t="shared" si="319"/>
        <v>2.9406893886714725E-5</v>
      </c>
      <c r="AY172" s="5">
        <f t="shared" si="320"/>
        <v>4.9030937570348096E-5</v>
      </c>
      <c r="AZ172" s="5">
        <f t="shared" si="321"/>
        <v>4.0875327538646525E-5</v>
      </c>
      <c r="BA172" s="5">
        <f t="shared" si="322"/>
        <v>2.2717526038118721E-5</v>
      </c>
      <c r="BB172" s="5">
        <f t="shared" si="323"/>
        <v>9.4693918135210728E-6</v>
      </c>
      <c r="BC172" s="5">
        <f t="shared" si="324"/>
        <v>3.157716422730878E-6</v>
      </c>
      <c r="BD172" s="5">
        <f t="shared" si="325"/>
        <v>2.5497201087907873E-3</v>
      </c>
      <c r="BE172" s="5">
        <f t="shared" si="326"/>
        <v>2.0207208696959539E-3</v>
      </c>
      <c r="BF172" s="5">
        <f t="shared" si="327"/>
        <v>8.0073746509402074E-4</v>
      </c>
      <c r="BG172" s="5">
        <f t="shared" si="328"/>
        <v>2.1153523234233171E-4</v>
      </c>
      <c r="BH172" s="5">
        <f t="shared" si="329"/>
        <v>4.1911821732548264E-5</v>
      </c>
      <c r="BI172" s="5">
        <f t="shared" si="330"/>
        <v>6.6432462582806551E-6</v>
      </c>
      <c r="BJ172" s="8">
        <f t="shared" si="331"/>
        <v>0.17614426928577057</v>
      </c>
      <c r="BK172" s="8">
        <f t="shared" si="332"/>
        <v>0.24165935700487456</v>
      </c>
      <c r="BL172" s="8">
        <f t="shared" si="333"/>
        <v>0.51453177374949621</v>
      </c>
      <c r="BM172" s="8">
        <f t="shared" si="334"/>
        <v>0.44414577534937094</v>
      </c>
      <c r="BN172" s="8">
        <f t="shared" si="335"/>
        <v>0.5541516068151171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1.4472727272727299</v>
      </c>
      <c r="F173">
        <f>VLOOKUP(B173,home!$B$2:$E$405,3,FALSE)</f>
        <v>1.49</v>
      </c>
      <c r="G173">
        <f>VLOOKUP(C173,away!$B$2:$E$405,4,FALSE)</f>
        <v>0.99</v>
      </c>
      <c r="H173">
        <f>VLOOKUP(A173,away!$A$2:$E$405,3,FALSE)</f>
        <v>1.2145454545454499</v>
      </c>
      <c r="I173">
        <f>VLOOKUP(C173,away!$B$2:$E$405,3,FALSE)</f>
        <v>0.79</v>
      </c>
      <c r="J173">
        <f>VLOOKUP(B173,home!$B$2:$E$405,4,FALSE)</f>
        <v>0.63</v>
      </c>
      <c r="K173" s="3">
        <f t="shared" si="280"/>
        <v>2.1348720000000037</v>
      </c>
      <c r="L173" s="3">
        <f t="shared" si="281"/>
        <v>0.60447927272727042</v>
      </c>
      <c r="M173" s="5">
        <f t="shared" si="282"/>
        <v>6.4612249028266844E-2</v>
      </c>
      <c r="N173" s="5">
        <f t="shared" si="283"/>
        <v>0.13793888130747434</v>
      </c>
      <c r="O173" s="5">
        <f t="shared" si="284"/>
        <v>3.9056765301880021E-2</v>
      </c>
      <c r="P173" s="5">
        <f t="shared" si="285"/>
        <v>8.3381194653555354E-2</v>
      </c>
      <c r="Q173" s="5">
        <f t="shared" si="286"/>
        <v>0.14724092770732544</v>
      </c>
      <c r="R173" s="5">
        <f t="shared" si="287"/>
        <v>1.1804502542380062E-2</v>
      </c>
      <c r="S173" s="5">
        <f t="shared" si="288"/>
        <v>2.6900563462867979E-2</v>
      </c>
      <c r="T173" s="5">
        <f t="shared" si="289"/>
        <v>8.9004088896212669E-2</v>
      </c>
      <c r="U173" s="5">
        <f t="shared" si="290"/>
        <v>2.5201101951656049E-2</v>
      </c>
      <c r="V173" s="5">
        <f t="shared" si="291"/>
        <v>3.8571996832751161E-3</v>
      </c>
      <c r="W173" s="5">
        <f t="shared" si="292"/>
        <v>0.10478017793879794</v>
      </c>
      <c r="X173" s="5">
        <f t="shared" si="293"/>
        <v>6.3337445756678559E-2</v>
      </c>
      <c r="Y173" s="5">
        <f t="shared" si="294"/>
        <v>1.9143086573699994E-2</v>
      </c>
      <c r="Z173" s="5">
        <f t="shared" si="295"/>
        <v>2.378525703908372E-3</v>
      </c>
      <c r="AA173" s="5">
        <f t="shared" si="296"/>
        <v>5.077847926554282E-3</v>
      </c>
      <c r="AB173" s="5">
        <f t="shared" si="297"/>
        <v>5.4202776793294064E-3</v>
      </c>
      <c r="AC173" s="5">
        <f t="shared" si="298"/>
        <v>3.1110385651110414E-4</v>
      </c>
      <c r="AD173" s="5">
        <f t="shared" si="299"/>
        <v>5.5923067009139453E-2</v>
      </c>
      <c r="AE173" s="5">
        <f t="shared" si="300"/>
        <v>3.3804334874363025E-2</v>
      </c>
      <c r="AF173" s="5">
        <f t="shared" si="301"/>
        <v>1.0217009879942032E-2</v>
      </c>
      <c r="AG173" s="5">
        <f t="shared" si="302"/>
        <v>2.058656900558232E-3</v>
      </c>
      <c r="AH173" s="5">
        <f t="shared" si="303"/>
        <v>3.5944237191541277E-4</v>
      </c>
      <c r="AI173" s="5">
        <f t="shared" si="304"/>
        <v>7.6736345541580247E-4</v>
      </c>
      <c r="AJ173" s="5">
        <f t="shared" si="305"/>
        <v>8.1911137739522398E-4</v>
      </c>
      <c r="AK173" s="5">
        <f t="shared" si="306"/>
        <v>5.828993148274999E-4</v>
      </c>
      <c r="AL173" s="5">
        <f t="shared" si="307"/>
        <v>1.6059005286056955E-5</v>
      </c>
      <c r="AM173" s="5">
        <f t="shared" si="308"/>
        <v>2.387771798238715E-2</v>
      </c>
      <c r="AN173" s="5">
        <f t="shared" si="309"/>
        <v>1.4433585600380251E-2</v>
      </c>
      <c r="AO173" s="5">
        <f t="shared" si="310"/>
        <v>4.3624016632823276E-3</v>
      </c>
      <c r="AP173" s="5">
        <f t="shared" si="311"/>
        <v>8.7899379492171223E-4</v>
      </c>
      <c r="AQ173" s="5">
        <f t="shared" si="312"/>
        <v>1.32833382471515E-4</v>
      </c>
      <c r="AR173" s="5">
        <f t="shared" si="313"/>
        <v>4.3455092712558777E-5</v>
      </c>
      <c r="AS173" s="5">
        <f t="shared" si="314"/>
        <v>9.2771060689445938E-5</v>
      </c>
      <c r="AT173" s="5">
        <f t="shared" si="315"/>
        <v>9.9027169938099602E-5</v>
      </c>
      <c r="AU173" s="5">
        <f t="shared" si="316"/>
        <v>7.0470110780030312E-5</v>
      </c>
      <c r="AV173" s="5">
        <f t="shared" si="317"/>
        <v>3.761116658529628E-5</v>
      </c>
      <c r="AW173" s="5">
        <f t="shared" si="318"/>
        <v>5.7566442974879161E-7</v>
      </c>
      <c r="AX173" s="5">
        <f t="shared" si="319"/>
        <v>8.4959785907491557E-3</v>
      </c>
      <c r="AY173" s="5">
        <f t="shared" si="320"/>
        <v>5.1356429596425088E-3</v>
      </c>
      <c r="AZ173" s="5">
        <f t="shared" si="321"/>
        <v>1.552194860615815E-3</v>
      </c>
      <c r="BA173" s="5">
        <f t="shared" si="322"/>
        <v>3.1275654015868495E-4</v>
      </c>
      <c r="BB173" s="5">
        <f t="shared" si="323"/>
        <v>4.7263711483954791E-5</v>
      </c>
      <c r="BC173" s="5">
        <f t="shared" si="324"/>
        <v>5.7139867888425096E-6</v>
      </c>
      <c r="BD173" s="5">
        <f t="shared" si="325"/>
        <v>4.3779504731972702E-6</v>
      </c>
      <c r="BE173" s="5">
        <f t="shared" si="326"/>
        <v>9.3463638826156202E-6</v>
      </c>
      <c r="BF173" s="5">
        <f t="shared" si="327"/>
        <v>9.9766452774037054E-6</v>
      </c>
      <c r="BG173" s="5">
        <f t="shared" si="328"/>
        <v>7.0996202188871459E-6</v>
      </c>
      <c r="BH173" s="5">
        <f t="shared" si="329"/>
        <v>3.7891951039840166E-6</v>
      </c>
      <c r="BI173" s="5">
        <f t="shared" si="330"/>
        <v>1.6178893060065156E-6</v>
      </c>
      <c r="BJ173" s="8">
        <f t="shared" si="331"/>
        <v>0.72268275991707376</v>
      </c>
      <c r="BK173" s="8">
        <f t="shared" si="332"/>
        <v>0.18421401264940496</v>
      </c>
      <c r="BL173" s="8">
        <f t="shared" si="333"/>
        <v>8.9468854186321292E-2</v>
      </c>
      <c r="BM173" s="8">
        <f t="shared" si="334"/>
        <v>0.50957456462061357</v>
      </c>
      <c r="BN173" s="8">
        <f t="shared" si="335"/>
        <v>0.48403452054088209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1.21264367816092</v>
      </c>
      <c r="F174">
        <f>VLOOKUP(B174,home!$B$2:$E$405,3,FALSE)</f>
        <v>0.76</v>
      </c>
      <c r="G174">
        <f>VLOOKUP(C174,away!$B$2:$E$405,4,FALSE)</f>
        <v>1.51</v>
      </c>
      <c r="H174">
        <f>VLOOKUP(A174,away!$A$2:$E$405,3,FALSE)</f>
        <v>1.0689655172413799</v>
      </c>
      <c r="I174">
        <f>VLOOKUP(C174,away!$B$2:$E$405,3,FALSE)</f>
        <v>0.69</v>
      </c>
      <c r="J174">
        <f>VLOOKUP(B174,home!$B$2:$E$405,4,FALSE)</f>
        <v>1.73</v>
      </c>
      <c r="K174" s="3">
        <f t="shared" si="280"/>
        <v>1.3916298850574718</v>
      </c>
      <c r="L174" s="3">
        <f t="shared" si="281"/>
        <v>1.2760241379310351</v>
      </c>
      <c r="M174" s="5">
        <f t="shared" si="282"/>
        <v>6.9414880155582462E-2</v>
      </c>
      <c r="N174" s="5">
        <f t="shared" si="283"/>
        <v>9.659982169219139E-2</v>
      </c>
      <c r="O174" s="5">
        <f t="shared" si="284"/>
        <v>8.857506261011322E-2</v>
      </c>
      <c r="P174" s="5">
        <f t="shared" si="285"/>
        <v>0.12326370419907022</v>
      </c>
      <c r="Q174" s="5">
        <f t="shared" si="286"/>
        <v>6.7215599379038302E-2</v>
      </c>
      <c r="R174" s="5">
        <f t="shared" si="287"/>
        <v>5.6511958954628586E-2</v>
      </c>
      <c r="S174" s="5">
        <f t="shared" si="288"/>
        <v>5.4721483127324694E-2</v>
      </c>
      <c r="T174" s="5">
        <f t="shared" si="289"/>
        <v>8.5768727253155166E-2</v>
      </c>
      <c r="U174" s="5">
        <f t="shared" si="290"/>
        <v>7.8643730944402343E-2</v>
      </c>
      <c r="V174" s="5">
        <f t="shared" si="291"/>
        <v>1.0796872842157707E-2</v>
      </c>
      <c r="W174" s="5">
        <f t="shared" si="292"/>
        <v>3.1179745612640041E-2</v>
      </c>
      <c r="X174" s="5">
        <f t="shared" si="293"/>
        <v>3.978610801627798E-2</v>
      </c>
      <c r="Y174" s="5">
        <f t="shared" si="294"/>
        <v>2.5384017091551078E-2</v>
      </c>
      <c r="Z174" s="5">
        <f t="shared" si="295"/>
        <v>2.4036874569291326E-2</v>
      </c>
      <c r="AA174" s="5">
        <f t="shared" si="296"/>
        <v>3.3450432994003756E-2</v>
      </c>
      <c r="AB174" s="5">
        <f t="shared" si="297"/>
        <v>2.3275311111284058E-2</v>
      </c>
      <c r="AC174" s="5">
        <f t="shared" si="298"/>
        <v>1.1982864276612816E-3</v>
      </c>
      <c r="AD174" s="5">
        <f t="shared" si="299"/>
        <v>1.0847666450759868E-2</v>
      </c>
      <c r="AE174" s="5">
        <f t="shared" si="300"/>
        <v>1.3841884231394271E-2</v>
      </c>
      <c r="AF174" s="5">
        <f t="shared" si="301"/>
        <v>8.8312891968530313E-3</v>
      </c>
      <c r="AG174" s="5">
        <f t="shared" si="302"/>
        <v>3.7563127280780171E-3</v>
      </c>
      <c r="AH174" s="5">
        <f t="shared" si="303"/>
        <v>7.6679080377090965E-3</v>
      </c>
      <c r="AI174" s="5">
        <f t="shared" si="304"/>
        <v>1.0670889981148374E-2</v>
      </c>
      <c r="AJ174" s="5">
        <f t="shared" si="305"/>
        <v>7.4249646989632207E-3</v>
      </c>
      <c r="AK174" s="5">
        <f t="shared" si="306"/>
        <v>3.4442675901913233E-3</v>
      </c>
      <c r="AL174" s="5">
        <f t="shared" si="307"/>
        <v>8.5114444300094097E-5</v>
      </c>
      <c r="AM174" s="5">
        <f t="shared" si="308"/>
        <v>3.0191873632025475E-3</v>
      </c>
      <c r="AN174" s="5">
        <f t="shared" si="309"/>
        <v>3.8525559523828056E-3</v>
      </c>
      <c r="AO174" s="5">
        <f t="shared" si="310"/>
        <v>2.4579771939851739E-3</v>
      </c>
      <c r="AP174" s="5">
        <f t="shared" si="311"/>
        <v>1.0454794100030252E-3</v>
      </c>
      <c r="AQ174" s="5">
        <f t="shared" si="312"/>
        <v>3.3351424071843935E-4</v>
      </c>
      <c r="AR174" s="5">
        <f t="shared" si="313"/>
        <v>1.9568871487104416E-3</v>
      </c>
      <c r="AS174" s="5">
        <f t="shared" si="314"/>
        <v>2.7232626378303555E-3</v>
      </c>
      <c r="AT174" s="5">
        <f t="shared" si="315"/>
        <v>1.8948868358325828E-3</v>
      </c>
      <c r="AU174" s="5">
        <f t="shared" si="316"/>
        <v>8.7899371651553777E-4</v>
      </c>
      <c r="AV174" s="5">
        <f t="shared" si="317"/>
        <v>3.0580848117018944E-4</v>
      </c>
      <c r="AW174" s="5">
        <f t="shared" si="318"/>
        <v>4.1983960394530559E-6</v>
      </c>
      <c r="AX174" s="5">
        <f t="shared" si="319"/>
        <v>7.002652272034217E-4</v>
      </c>
      <c r="AY174" s="5">
        <f t="shared" si="320"/>
        <v>8.9355533286532664E-4</v>
      </c>
      <c r="AZ174" s="5">
        <f t="shared" si="321"/>
        <v>5.7009908665657874E-4</v>
      </c>
      <c r="BA174" s="5">
        <f t="shared" si="322"/>
        <v>2.4248673186207711E-4</v>
      </c>
      <c r="BB174" s="5">
        <f t="shared" si="323"/>
        <v>7.7354730746005256E-5</v>
      </c>
      <c r="BC174" s="5">
        <f t="shared" si="324"/>
        <v>1.9741300723011745E-5</v>
      </c>
      <c r="BD174" s="5">
        <f t="shared" si="325"/>
        <v>4.1617253949359305E-4</v>
      </c>
      <c r="BE174" s="5">
        <f t="shared" si="326"/>
        <v>5.7915814329954505E-4</v>
      </c>
      <c r="BF174" s="5">
        <f t="shared" si="327"/>
        <v>4.0298689019502233E-4</v>
      </c>
      <c r="BG174" s="5">
        <f t="shared" si="328"/>
        <v>1.8693619989392228E-4</v>
      </c>
      <c r="BH174" s="5">
        <f t="shared" si="329"/>
        <v>6.5036500592864909E-5</v>
      </c>
      <c r="BI174" s="5">
        <f t="shared" si="330"/>
        <v>1.8101347568917747E-5</v>
      </c>
      <c r="BJ174" s="8">
        <f t="shared" si="331"/>
        <v>0.39642338822228751</v>
      </c>
      <c r="BK174" s="8">
        <f t="shared" si="332"/>
        <v>0.26037389652896181</v>
      </c>
      <c r="BL174" s="8">
        <f t="shared" si="333"/>
        <v>0.31909275736354703</v>
      </c>
      <c r="BM174" s="8">
        <f t="shared" si="334"/>
        <v>0.49745653275663765</v>
      </c>
      <c r="BN174" s="8">
        <f t="shared" si="335"/>
        <v>0.50158102699062423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1.21264367816092</v>
      </c>
      <c r="F175">
        <f>VLOOKUP(B175,home!$B$2:$E$405,3,FALSE)</f>
        <v>1.01</v>
      </c>
      <c r="G175">
        <f>VLOOKUP(C175,away!$B$2:$E$405,4,FALSE)</f>
        <v>0.95</v>
      </c>
      <c r="H175">
        <f>VLOOKUP(A175,away!$A$2:$E$405,3,FALSE)</f>
        <v>1.0689655172413799</v>
      </c>
      <c r="I175">
        <f>VLOOKUP(C175,away!$B$2:$E$405,3,FALSE)</f>
        <v>0.89</v>
      </c>
      <c r="J175">
        <f>VLOOKUP(B175,home!$B$2:$E$405,4,FALSE)</f>
        <v>1.22</v>
      </c>
      <c r="K175" s="3">
        <f t="shared" si="280"/>
        <v>1.1635316091954027</v>
      </c>
      <c r="L175" s="3">
        <f t="shared" si="281"/>
        <v>1.1606827586206903</v>
      </c>
      <c r="M175" s="5">
        <f t="shared" si="282"/>
        <v>9.786029605680166E-2</v>
      </c>
      <c r="N175" s="5">
        <f t="shared" si="283"/>
        <v>0.11386354774730895</v>
      </c>
      <c r="O175" s="5">
        <f t="shared" si="284"/>
        <v>0.113584758386646</v>
      </c>
      <c r="P175" s="5">
        <f t="shared" si="285"/>
        <v>0.13215945670568521</v>
      </c>
      <c r="Q175" s="5">
        <f t="shared" si="286"/>
        <v>6.6241918469561969E-2</v>
      </c>
      <c r="R175" s="5">
        <f t="shared" si="287"/>
        <v>6.5917935350738449E-2</v>
      </c>
      <c r="S175" s="5">
        <f t="shared" si="288"/>
        <v>4.4620041785393541E-2</v>
      </c>
      <c r="T175" s="5">
        <f t="shared" si="289"/>
        <v>7.6885852665578028E-2</v>
      </c>
      <c r="U175" s="5">
        <f t="shared" si="290"/>
        <v>7.6697601393483222E-2</v>
      </c>
      <c r="V175" s="5">
        <f t="shared" si="291"/>
        <v>6.6954409252051143E-3</v>
      </c>
      <c r="W175" s="5">
        <f t="shared" si="292"/>
        <v>2.5691521997693374E-2</v>
      </c>
      <c r="X175" s="5">
        <f t="shared" si="293"/>
        <v>2.981970662544689E-2</v>
      </c>
      <c r="Y175" s="5">
        <f t="shared" si="294"/>
        <v>1.7305609673641687E-2</v>
      </c>
      <c r="Z175" s="5">
        <f t="shared" si="295"/>
        <v>2.550327034849181E-2</v>
      </c>
      <c r="AA175" s="5">
        <f t="shared" si="296"/>
        <v>2.9673861188326073E-2</v>
      </c>
      <c r="AB175" s="5">
        <f t="shared" si="297"/>
        <v>1.726323772974702E-2</v>
      </c>
      <c r="AC175" s="5">
        <f t="shared" si="298"/>
        <v>5.6513332700737864E-4</v>
      </c>
      <c r="AD175" s="5">
        <f t="shared" si="299"/>
        <v>7.4732244831638159E-3</v>
      </c>
      <c r="AE175" s="5">
        <f t="shared" si="300"/>
        <v>8.6740428089102581E-3</v>
      </c>
      <c r="AF175" s="5">
        <f t="shared" si="301"/>
        <v>5.0339059679199612E-3</v>
      </c>
      <c r="AG175" s="5">
        <f t="shared" si="302"/>
        <v>1.9475892884941658E-3</v>
      </c>
      <c r="AH175" s="5">
        <f t="shared" si="303"/>
        <v>7.4003015454841784E-3</v>
      </c>
      <c r="AI175" s="5">
        <f t="shared" si="304"/>
        <v>8.6104847657484315E-3</v>
      </c>
      <c r="AJ175" s="5">
        <f t="shared" si="305"/>
        <v>5.0092855977218855E-3</v>
      </c>
      <c r="AK175" s="5">
        <f t="shared" si="306"/>
        <v>1.9428207108122338E-3</v>
      </c>
      <c r="AL175" s="5">
        <f t="shared" si="307"/>
        <v>3.0528300637970685E-5</v>
      </c>
      <c r="AM175" s="5">
        <f t="shared" si="308"/>
        <v>1.7390665817548145E-3</v>
      </c>
      <c r="AN175" s="5">
        <f t="shared" si="309"/>
        <v>2.0185045975362323E-3</v>
      </c>
      <c r="AO175" s="5">
        <f t="shared" si="310"/>
        <v>1.1714217422784503E-3</v>
      </c>
      <c r="AP175" s="5">
        <f t="shared" si="311"/>
        <v>4.5321633977866906E-4</v>
      </c>
      <c r="AQ175" s="5">
        <f t="shared" si="312"/>
        <v>1.3151009787656936E-4</v>
      </c>
      <c r="AR175" s="5">
        <f t="shared" si="313"/>
        <v>1.7178804824875056E-3</v>
      </c>
      <c r="AS175" s="5">
        <f t="shared" si="314"/>
        <v>1.998808242194062E-3</v>
      </c>
      <c r="AT175" s="5">
        <f t="shared" si="315"/>
        <v>1.1628382852565456E-3</v>
      </c>
      <c r="AU175" s="5">
        <f t="shared" si="316"/>
        <v>4.5099970042619051E-4</v>
      </c>
      <c r="AV175" s="5">
        <f t="shared" si="317"/>
        <v>1.3118810179588251E-4</v>
      </c>
      <c r="AW175" s="5">
        <f t="shared" si="318"/>
        <v>1.145227712086909E-6</v>
      </c>
      <c r="AX175" s="5">
        <f t="shared" si="319"/>
        <v>3.3724315639452091E-4</v>
      </c>
      <c r="AY175" s="5">
        <f t="shared" si="320"/>
        <v>3.9143231708994137E-4</v>
      </c>
      <c r="AZ175" s="5">
        <f t="shared" si="321"/>
        <v>2.27164370806621E-4</v>
      </c>
      <c r="BA175" s="5">
        <f t="shared" si="322"/>
        <v>8.788858952272077E-5</v>
      </c>
      <c r="BB175" s="5">
        <f t="shared" si="323"/>
        <v>2.5502692634628249E-5</v>
      </c>
      <c r="BC175" s="5">
        <f t="shared" si="324"/>
        <v>5.9201071278831712E-6</v>
      </c>
      <c r="BD175" s="5">
        <f t="shared" si="325"/>
        <v>3.3231904289904025E-4</v>
      </c>
      <c r="BE175" s="5">
        <f t="shared" si="326"/>
        <v>3.8666371075059632E-4</v>
      </c>
      <c r="BF175" s="5">
        <f t="shared" si="327"/>
        <v>2.2494772479355352E-4</v>
      </c>
      <c r="BG175" s="5">
        <f t="shared" si="328"/>
        <v>8.7244596071295994E-5</v>
      </c>
      <c r="BH175" s="5">
        <f t="shared" si="329"/>
        <v>2.5377961315109484E-5</v>
      </c>
      <c r="BI175" s="5">
        <f t="shared" si="330"/>
        <v>5.9056120334136017E-6</v>
      </c>
      <c r="BJ175" s="8">
        <f t="shared" si="331"/>
        <v>0.35952579032052018</v>
      </c>
      <c r="BK175" s="8">
        <f t="shared" si="332"/>
        <v>0.28232232941782082</v>
      </c>
      <c r="BL175" s="8">
        <f t="shared" si="333"/>
        <v>0.3326244601287307</v>
      </c>
      <c r="BM175" s="8">
        <f t="shared" si="334"/>
        <v>0.40995765040944349</v>
      </c>
      <c r="BN175" s="8">
        <f t="shared" si="335"/>
        <v>0.5896279127167422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1.21264367816092</v>
      </c>
      <c r="F176">
        <f>VLOOKUP(B176,home!$B$2:$E$405,3,FALSE)</f>
        <v>0.56999999999999995</v>
      </c>
      <c r="G176">
        <f>VLOOKUP(C176,away!$B$2:$E$405,4,FALSE)</f>
        <v>0.76</v>
      </c>
      <c r="H176">
        <f>VLOOKUP(A176,away!$A$2:$E$405,3,FALSE)</f>
        <v>1.0689655172413799</v>
      </c>
      <c r="I176">
        <f>VLOOKUP(C176,away!$B$2:$E$405,3,FALSE)</f>
        <v>0.95</v>
      </c>
      <c r="J176">
        <f>VLOOKUP(B176,home!$B$2:$E$405,4,FALSE)</f>
        <v>0.94</v>
      </c>
      <c r="K176" s="3">
        <f t="shared" ref="K176:K239" si="336">E176*F176*G176</f>
        <v>0.52531724137931046</v>
      </c>
      <c r="L176" s="3">
        <f t="shared" ref="L176:L239" si="337">H176*I176*J176</f>
        <v>0.95458620689655205</v>
      </c>
      <c r="M176" s="5">
        <f t="shared" ref="M176:M239" si="338">_xlfn.POISSON.DIST(0,K176,FALSE) * _xlfn.POISSON.DIST(0,L176,FALSE)</f>
        <v>0.22765966825618511</v>
      </c>
      <c r="N176" s="5">
        <f t="shared" ref="N176:N239" si="339">_xlfn.POISSON.DIST(1,K176,FALSE) * _xlfn.POISSON.DIST(0,L176,FALSE)</f>
        <v>0.11959354890166811</v>
      </c>
      <c r="O176" s="5">
        <f t="shared" ref="O176:O239" si="340">_xlfn.POISSON.DIST(0,K176,FALSE) * _xlfn.POISSON.DIST(1,L176,FALSE)</f>
        <v>0.21732077918399909</v>
      </c>
      <c r="P176" s="5">
        <f t="shared" ref="P176:P239" si="341">_xlfn.POISSON.DIST(1,K176,FALSE) * _xlfn.POISSON.DIST(1,L176,FALSE)</f>
        <v>0.11416235221534064</v>
      </c>
      <c r="Q176" s="5">
        <f t="shared" ref="Q176:Q239" si="342">_xlfn.POISSON.DIST(2,K176,FALSE) * _xlfn.POISSON.DIST(0,L176,FALSE)</f>
        <v>3.1412276597892974E-2</v>
      </c>
      <c r="R176" s="5">
        <f t="shared" ref="R176:R239" si="343">_xlfn.POISSON.DIST(0,K176,FALSE) * _xlfn.POISSON.DIST(2,L176,FALSE)</f>
        <v>0.10372570914052844</v>
      </c>
      <c r="S176" s="5">
        <f t="shared" ref="S176:S239" si="344">_xlfn.POISSON.DIST(2,K176,FALSE) * _xlfn.POISSON.DIST(2,L176,FALSE)</f>
        <v>1.431198020621008E-2</v>
      </c>
      <c r="T176" s="5">
        <f t="shared" ref="T176:T239" si="345">_xlfn.POISSON.DIST(2,K176,FALSE) * _xlfn.POISSON.DIST(1,L176,FALSE)</f>
        <v>2.9985725967567975E-2</v>
      </c>
      <c r="U176" s="5">
        <f t="shared" ref="U176:U239" si="346">_xlfn.POISSON.DIST(1,K176,FALSE) * _xlfn.POISSON.DIST(2,L176,FALSE)</f>
        <v>5.4488903385815107E-2</v>
      </c>
      <c r="V176" s="5">
        <f t="shared" ref="V176:V239" si="347">_xlfn.POISSON.DIST(3,K176,FALSE) * _xlfn.POISSON.DIST(3,L176,FALSE)</f>
        <v>7.9743267547637356E-4</v>
      </c>
      <c r="W176" s="5">
        <f t="shared" ref="W176:W239" si="348">_xlfn.POISSON.DIST(3,K176,FALSE) * _xlfn.POISSON.DIST(0,L176,FALSE)</f>
        <v>5.5004701626163366E-3</v>
      </c>
      <c r="X176" s="5">
        <f t="shared" ref="X176:X239" si="349">_xlfn.POISSON.DIST(3,K176,FALSE) * _xlfn.POISSON.DIST(1,L176,FALSE)</f>
        <v>5.2506729486795894E-3</v>
      </c>
      <c r="Y176" s="5">
        <f t="shared" ref="Y176:Y239" si="350">_xlfn.POISSON.DIST(3,K176,FALSE) * _xlfn.POISSON.DIST(2,L176,FALSE)</f>
        <v>2.506109986867192E-3</v>
      </c>
      <c r="Z176" s="5">
        <f t="shared" ref="Z176:Z239" si="351">_xlfn.POISSON.DIST(0,K176,FALSE) * _xlfn.POISSON.DIST(3,L176,FALSE)</f>
        <v>3.300504374870402E-2</v>
      </c>
      <c r="AA176" s="5">
        <f t="shared" ref="AA176:AA239" si="352">_xlfn.POISSON.DIST(1,K176,FALSE) * _xlfn.POISSON.DIST(3,L176,FALSE)</f>
        <v>1.7338118533672647E-2</v>
      </c>
      <c r="AB176" s="5">
        <f t="shared" ref="AB176:AB239" si="353">_xlfn.POISSON.DIST(2,K176,FALSE) * _xlfn.POISSON.DIST(3,L176,FALSE)</f>
        <v>4.5540062994082042E-3</v>
      </c>
      <c r="AC176" s="5">
        <f t="shared" ref="AC176:AC239" si="354">_xlfn.POISSON.DIST(4,K176,FALSE) * _xlfn.POISSON.DIST(4,L176,FALSE)</f>
        <v>2.4992566388425802E-5</v>
      </c>
      <c r="AD176" s="5">
        <f t="shared" ref="AD176:AD239" si="355">_xlfn.POISSON.DIST(4,K176,FALSE) * _xlfn.POISSON.DIST(0,L176,FALSE)</f>
        <v>7.223729530287052E-4</v>
      </c>
      <c r="AE176" s="5">
        <f t="shared" ref="AE176:AE239" si="356">_xlfn.POISSON.DIST(4,K176,FALSE) * _xlfn.POISSON.DIST(1,L176,FALSE)</f>
        <v>6.8956725719633268E-4</v>
      </c>
      <c r="AF176" s="5">
        <f t="shared" ref="AF176:AF239" si="357">_xlfn.POISSON.DIST(4,K176,FALSE) * _xlfn.POISSON.DIST(2,L176,FALSE)</f>
        <v>3.2912569622355319E-4</v>
      </c>
      <c r="AG176" s="5">
        <f t="shared" ref="AG176:AG239" si="358">_xlfn.POISSON.DIST(4,K176,FALSE) * _xlfn.POISSON.DIST(3,L176,FALSE)</f>
        <v>1.0472628331674284E-4</v>
      </c>
      <c r="AH176" s="5">
        <f t="shared" ref="AH176:AH239" si="359">_xlfn.POISSON.DIST(0,K176,FALSE) * _xlfn.POISSON.DIST(4,L176,FALSE)</f>
        <v>7.8765398801325312E-3</v>
      </c>
      <c r="AI176" s="5">
        <f t="shared" ref="AI176:AI239" si="360">_xlfn.POISSON.DIST(1,K176,FALSE) * _xlfn.POISSON.DIST(4,L176,FALSE)</f>
        <v>4.1376822014453449E-3</v>
      </c>
      <c r="AJ176" s="5">
        <f t="shared" ref="AJ176:AJ239" si="361">_xlfn.POISSON.DIST(2,K176,FALSE) * _xlfn.POISSON.DIST(4,L176,FALSE)</f>
        <v>1.0867978998837704E-3</v>
      </c>
      <c r="AK176" s="5">
        <f t="shared" ref="AK176:AK239" si="362">_xlfn.POISSON.DIST(3,K176,FALSE) * _xlfn.POISSON.DIST(4,L176,FALSE)</f>
        <v>1.9030455823459012E-4</v>
      </c>
      <c r="AL176" s="5">
        <f t="shared" ref="AL176:AL239" si="363">_xlfn.POISSON.DIST(5,K176,FALSE) * _xlfn.POISSON.DIST(5,L176,FALSE)</f>
        <v>5.0131148633495147E-7</v>
      </c>
      <c r="AM176" s="5">
        <f t="shared" ref="AM176:AM239" si="364">_xlfn.POISSON.DIST(5,K176,FALSE) * _xlfn.POISSON.DIST(0,L176,FALSE)</f>
        <v>7.5894993386413142E-5</v>
      </c>
      <c r="AN176" s="5">
        <f t="shared" ref="AN176:AN239" si="365">_xlfn.POISSON.DIST(5,K176,FALSE) * _xlfn.POISSON.DIST(1,L176,FALSE)</f>
        <v>7.2448313859175013E-5</v>
      </c>
      <c r="AO176" s="5">
        <f t="shared" ref="AO176:AO239" si="366">_xlfn.POISSON.DIST(5,K176,FALSE) * _xlfn.POISSON.DIST(2,L176,FALSE)</f>
        <v>3.4579080561440394E-5</v>
      </c>
      <c r="AP176" s="5">
        <f t="shared" ref="AP176:AP239" si="367">_xlfn.POISSON.DIST(5,K176,FALSE) * _xlfn.POISSON.DIST(3,L176,FALSE)</f>
        <v>1.1002904450371894E-5</v>
      </c>
      <c r="AQ176" s="5">
        <f t="shared" ref="AQ176:AQ239" si="368">_xlfn.POISSON.DIST(5,K176,FALSE) * _xlfn.POISSON.DIST(4,L176,FALSE)</f>
        <v>2.6258052060314245E-6</v>
      </c>
      <c r="AR176" s="5">
        <f t="shared" ref="AR176:AR239" si="369">_xlfn.POISSON.DIST(0,K176,FALSE) * _xlfn.POISSON.DIST(5,L176,FALSE)</f>
        <v>1.5037672655290276E-3</v>
      </c>
      <c r="AS176" s="5">
        <f t="shared" ref="AS176:AS239" si="370">_xlfn.POISSON.DIST(1,K176,FALSE) * _xlfn.POISSON.DIST(5,L176,FALSE)</f>
        <v>7.8995487160421756E-4</v>
      </c>
      <c r="AT176" s="5">
        <f t="shared" ref="AT176:AT239" si="371">_xlfn.POISSON.DIST(2,K176,FALSE) * _xlfn.POISSON.DIST(5,L176,FALSE)</f>
        <v>2.0748845698263747E-4</v>
      </c>
      <c r="AU176" s="5">
        <f t="shared" ref="AU176:AU239" si="372">_xlfn.POISSON.DIST(3,K176,FALSE) * _xlfn.POISSON.DIST(5,L176,FALSE)</f>
        <v>3.6332421280056288E-5</v>
      </c>
      <c r="AV176" s="5">
        <f t="shared" ref="AV176:AV239" si="373">_xlfn.POISSON.DIST(4,K176,FALSE) * _xlfn.POISSON.DIST(5,L176,FALSE)</f>
        <v>4.7715118298675299E-6</v>
      </c>
      <c r="AW176" s="5">
        <f t="shared" ref="AW176:AW239" si="374">_xlfn.POISSON.DIST(6,K176,FALSE) * _xlfn.POISSON.DIST(6,L176,FALSE)</f>
        <v>6.9829987541077202E-9</v>
      </c>
      <c r="AX176" s="5">
        <f t="shared" ref="AX176:AX239" si="375">_xlfn.POISSON.DIST(6,K176,FALSE) * _xlfn.POISSON.DIST(0,L176,FALSE)</f>
        <v>6.6448247600419251E-6</v>
      </c>
      <c r="AY176" s="5">
        <f t="shared" ref="AY176:AY239" si="376">_xlfn.POISSON.DIST(6,K176,FALSE) * _xlfn.POISSON.DIST(1,L176,FALSE)</f>
        <v>6.3430580631807114E-6</v>
      </c>
      <c r="AZ176" s="5">
        <f t="shared" ref="AZ176:AZ239" si="377">_xlfn.POISSON.DIST(6,K176,FALSE) * _xlfn.POISSON.DIST(2,L176,FALSE)</f>
        <v>3.0274978683281331E-6</v>
      </c>
      <c r="BA176" s="5">
        <f t="shared" ref="BA176:BA239" si="378">_xlfn.POISSON.DIST(6,K176,FALSE) * _xlfn.POISSON.DIST(3,L176,FALSE)</f>
        <v>9.6333590217158321E-7</v>
      </c>
      <c r="BB176" s="5">
        <f t="shared" ref="BB176:BB239" si="379">_xlfn.POISSON.DIST(6,K176,FALSE) * _xlfn.POISSON.DIST(4,L176,FALSE)</f>
        <v>2.2989679120530987E-7</v>
      </c>
      <c r="BC176" s="5">
        <f t="shared" ref="BC176:BC239" si="380">_xlfn.POISSON.DIST(6,K176,FALSE) * _xlfn.POISSON.DIST(5,L176,FALSE)</f>
        <v>4.3891261178873082E-8</v>
      </c>
      <c r="BD176" s="5">
        <f t="shared" ref="BD176:BD239" si="381">_xlfn.POISSON.DIST(0,K176,FALSE) * _xlfn.POISSON.DIST(6,L176,FALSE)</f>
        <v>2.3924591500942567E-4</v>
      </c>
      <c r="BE176" s="5">
        <f t="shared" ref="BE176:BE239" si="382">_xlfn.POISSON.DIST(1,K176,FALSE) * _xlfn.POISSON.DIST(6,L176,FALSE)</f>
        <v>1.2568000408402042E-4</v>
      </c>
      <c r="BF176" s="5">
        <f t="shared" ref="BF176:BF239" si="383">_xlfn.POISSON.DIST(2,K176,FALSE) * _xlfn.POISSON.DIST(6,L176,FALSE)</f>
        <v>3.3010936520979037E-5</v>
      </c>
      <c r="BG176" s="5">
        <f t="shared" ref="BG176:BG239" si="384">_xlfn.POISSON.DIST(3,K176,FALSE) * _xlfn.POISSON.DIST(6,L176,FALSE)</f>
        <v>5.780404702849414E-6</v>
      </c>
      <c r="BH176" s="5">
        <f t="shared" ref="BH176:BH239" si="385">_xlfn.POISSON.DIST(4,K176,FALSE) * _xlfn.POISSON.DIST(6,L176,FALSE)</f>
        <v>7.5913656313921159E-7</v>
      </c>
      <c r="BI176" s="5">
        <f t="shared" ref="BI176:BI239" si="386">_xlfn.POISSON.DIST(5,K176,FALSE) * _xlfn.POISSON.DIST(6,L176,FALSE)</f>
        <v>7.9757505035692297E-8</v>
      </c>
      <c r="BJ176" s="8">
        <f t="shared" ref="BJ176:BJ239" si="387">SUM(N176,Q176,T176,W176,X176,Y176,AD176,AE176,AF176,AG176,AM176,AN176,AO176,AP176,AQ176,AX176,AY176,AZ176,BA176,BB176,BC176)</f>
        <v>0.1963084003571671</v>
      </c>
      <c r="BK176" s="8">
        <f t="shared" ref="BK176:BK239" si="388">SUM(M176,P176,S176,V176,AC176,AL176,AY176)</f>
        <v>0.3569632702891502</v>
      </c>
      <c r="BL176" s="8">
        <f t="shared" ref="BL176:BL239" si="389">SUM(O176,R176,U176,AA176,AB176,AH176,AI176,AJ176,AK176,AR176,AS176,AT176,AU176,AV176,BD176,BE176,BF176,BG176,BH176,BI176)</f>
        <v>0.41366571176473099</v>
      </c>
      <c r="BM176" s="8">
        <f t="shared" ref="BM176:BM239" si="390">SUM(S176:BI176)</f>
        <v>0.18606175578907341</v>
      </c>
      <c r="BN176" s="8">
        <f t="shared" ref="BN176:BN239" si="391">SUM(M176:R176)</f>
        <v>0.8138743342956144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1.6031128404669299</v>
      </c>
      <c r="F177">
        <f>VLOOKUP(B177,home!$B$2:$E$405,3,FALSE)</f>
        <v>0.72</v>
      </c>
      <c r="G177">
        <f>VLOOKUP(C177,away!$B$2:$E$405,4,FALSE)</f>
        <v>1.1499999999999999</v>
      </c>
      <c r="H177">
        <f>VLOOKUP(A177,away!$A$2:$E$405,3,FALSE)</f>
        <v>1.3852140077821</v>
      </c>
      <c r="I177">
        <f>VLOOKUP(C177,away!$B$2:$E$405,3,FALSE)</f>
        <v>0.67</v>
      </c>
      <c r="J177">
        <f>VLOOKUP(B177,home!$B$2:$E$405,4,FALSE)</f>
        <v>1.22</v>
      </c>
      <c r="K177" s="3">
        <f t="shared" si="336"/>
        <v>1.3273774319066178</v>
      </c>
      <c r="L177" s="3">
        <f t="shared" si="337"/>
        <v>1.1322739299610887</v>
      </c>
      <c r="M177" s="5">
        <f t="shared" si="338"/>
        <v>8.5464742041909611E-2</v>
      </c>
      <c r="N177" s="5">
        <f t="shared" si="339"/>
        <v>0.11344396981015155</v>
      </c>
      <c r="O177" s="5">
        <f t="shared" si="340"/>
        <v>9.6769499344903642E-2</v>
      </c>
      <c r="P177" s="5">
        <f t="shared" si="341"/>
        <v>0.12844964952732738</v>
      </c>
      <c r="Q177" s="5">
        <f t="shared" si="342"/>
        <v>7.529148265594543E-2</v>
      </c>
      <c r="R177" s="5">
        <f t="shared" si="343"/>
        <v>5.4784790661810537E-2</v>
      </c>
      <c r="S177" s="5">
        <f t="shared" si="344"/>
        <v>4.8263506299482006E-2</v>
      </c>
      <c r="T177" s="5">
        <f t="shared" si="345"/>
        <v>8.525058295944446E-2</v>
      </c>
      <c r="U177" s="5">
        <f t="shared" si="346"/>
        <v>7.272009473621574E-2</v>
      </c>
      <c r="V177" s="5">
        <f t="shared" si="347"/>
        <v>8.0597634910446938E-3</v>
      </c>
      <c r="W177" s="5">
        <f t="shared" si="348"/>
        <v>3.3313404964096835E-2</v>
      </c>
      <c r="X177" s="5">
        <f t="shared" si="349"/>
        <v>3.7719899959083154E-2</v>
      </c>
      <c r="Y177" s="5">
        <f t="shared" si="350"/>
        <v>2.1354629682205101E-2</v>
      </c>
      <c r="Z177" s="5">
        <f t="shared" si="351"/>
        <v>2.0677130074914587E-2</v>
      </c>
      <c r="AA177" s="5">
        <f t="shared" si="352"/>
        <v>2.7446355818039222E-2</v>
      </c>
      <c r="AB177" s="5">
        <f t="shared" si="353"/>
        <v>1.8215836650472082E-2</v>
      </c>
      <c r="AC177" s="5">
        <f t="shared" si="354"/>
        <v>7.5709129502064809E-4</v>
      </c>
      <c r="AD177" s="5">
        <f t="shared" si="355"/>
        <v>1.105486548232701E-2</v>
      </c>
      <c r="AE177" s="5">
        <f t="shared" si="356"/>
        <v>1.2517135984865587E-2</v>
      </c>
      <c r="AF177" s="5">
        <f t="shared" si="357"/>
        <v>7.0864133767205625E-3</v>
      </c>
      <c r="AG177" s="5">
        <f t="shared" si="358"/>
        <v>2.6745870411294063E-3</v>
      </c>
      <c r="AH177" s="5">
        <f t="shared" si="359"/>
        <v>5.8530438325600388E-3</v>
      </c>
      <c r="AI177" s="5">
        <f t="shared" si="360"/>
        <v>7.7691982913004141E-3</v>
      </c>
      <c r="AJ177" s="5">
        <f t="shared" si="361"/>
        <v>5.156329237939814E-3</v>
      </c>
      <c r="AK177" s="5">
        <f t="shared" si="362"/>
        <v>2.2814650206405196E-3</v>
      </c>
      <c r="AL177" s="5">
        <f t="shared" si="363"/>
        <v>4.5514961693983622E-5</v>
      </c>
      <c r="AM177" s="5">
        <f t="shared" si="364"/>
        <v>2.9347957908008693E-3</v>
      </c>
      <c r="AN177" s="5">
        <f t="shared" si="365"/>
        <v>3.3229927636833608E-3</v>
      </c>
      <c r="AO177" s="5">
        <f t="shared" si="366"/>
        <v>1.8812690378840094E-3</v>
      </c>
      <c r="AP177" s="5">
        <f t="shared" si="367"/>
        <v>7.1003729561301438E-4</v>
      </c>
      <c r="AQ177" s="5">
        <f t="shared" si="368"/>
        <v>2.0098917978067277E-4</v>
      </c>
      <c r="AR177" s="5">
        <f t="shared" si="369"/>
        <v>1.3254497885054535E-3</v>
      </c>
      <c r="AS177" s="5">
        <f t="shared" si="370"/>
        <v>1.7593721363875388E-3</v>
      </c>
      <c r="AT177" s="5">
        <f t="shared" si="371"/>
        <v>1.1676754340830757E-3</v>
      </c>
      <c r="AU177" s="5">
        <f t="shared" si="372"/>
        <v>5.1664867299787941E-4</v>
      </c>
      <c r="AV177" s="5">
        <f t="shared" si="373"/>
        <v>1.7144694719047182E-4</v>
      </c>
      <c r="AW177" s="5">
        <f t="shared" si="374"/>
        <v>1.9001925817468198E-6</v>
      </c>
      <c r="AX177" s="5">
        <f t="shared" si="375"/>
        <v>6.4926361666060146E-4</v>
      </c>
      <c r="AY177" s="5">
        <f t="shared" si="376"/>
        <v>7.3514426681704878E-4</v>
      </c>
      <c r="AZ177" s="5">
        <f t="shared" si="377"/>
        <v>4.1619234403865159E-4</v>
      </c>
      <c r="BA177" s="5">
        <f t="shared" si="378"/>
        <v>1.5708124700145382E-4</v>
      </c>
      <c r="BB177" s="5">
        <f t="shared" si="379"/>
        <v>4.4464750216381144E-5</v>
      </c>
      <c r="BC177" s="5">
        <f t="shared" si="380"/>
        <v>1.0069255494448008E-5</v>
      </c>
      <c r="BD177" s="5">
        <f t="shared" si="381"/>
        <v>2.5012870683286032E-4</v>
      </c>
      <c r="BE177" s="5">
        <f t="shared" si="382"/>
        <v>3.3201520052192546E-4</v>
      </c>
      <c r="BF177" s="5">
        <f t="shared" si="383"/>
        <v>2.203547421113771E-4</v>
      </c>
      <c r="BG177" s="5">
        <f t="shared" si="384"/>
        <v>9.749797056408161E-5</v>
      </c>
      <c r="BH177" s="5">
        <f t="shared" si="385"/>
        <v>3.2354151445864423E-5</v>
      </c>
      <c r="BI177" s="5">
        <f t="shared" si="386"/>
        <v>8.5892340915458644E-6</v>
      </c>
      <c r="BJ177" s="8">
        <f t="shared" si="387"/>
        <v>0.41076927146395964</v>
      </c>
      <c r="BK177" s="8">
        <f t="shared" si="388"/>
        <v>0.27177541188329535</v>
      </c>
      <c r="BL177" s="8">
        <f t="shared" si="389"/>
        <v>0.29687814657861405</v>
      </c>
      <c r="BM177" s="8">
        <f t="shared" si="390"/>
        <v>0.4451625818845002</v>
      </c>
      <c r="BN177" s="8">
        <f t="shared" si="391"/>
        <v>0.55420413404204816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1.6031128404669299</v>
      </c>
      <c r="F178">
        <f>VLOOKUP(B178,home!$B$2:$E$405,3,FALSE)</f>
        <v>0.57999999999999996</v>
      </c>
      <c r="G178">
        <f>VLOOKUP(C178,away!$B$2:$E$405,4,FALSE)</f>
        <v>1.01</v>
      </c>
      <c r="H178">
        <f>VLOOKUP(A178,away!$A$2:$E$405,3,FALSE)</f>
        <v>1.3852140077821</v>
      </c>
      <c r="I178">
        <f>VLOOKUP(C178,away!$B$2:$E$405,3,FALSE)</f>
        <v>1.06</v>
      </c>
      <c r="J178">
        <f>VLOOKUP(B178,home!$B$2:$E$405,4,FALSE)</f>
        <v>0.67</v>
      </c>
      <c r="K178" s="3">
        <f t="shared" si="336"/>
        <v>0.9391035019455275</v>
      </c>
      <c r="L178" s="3">
        <f t="shared" si="337"/>
        <v>0.98377898832684763</v>
      </c>
      <c r="M178" s="5">
        <f t="shared" si="338"/>
        <v>0.1461849774636757</v>
      </c>
      <c r="N178" s="5">
        <f t="shared" si="339"/>
        <v>0.13728282426796587</v>
      </c>
      <c r="O178" s="5">
        <f t="shared" si="340"/>
        <v>0.1438137092377979</v>
      </c>
      <c r="P178" s="5">
        <f t="shared" si="341"/>
        <v>0.13505595797299186</v>
      </c>
      <c r="Q178" s="5">
        <f t="shared" si="342"/>
        <v>6.4461390513509603E-2</v>
      </c>
      <c r="R178" s="5">
        <f t="shared" si="343"/>
        <v>7.0740452690746108E-2</v>
      </c>
      <c r="S178" s="5">
        <f t="shared" si="344"/>
        <v>3.1193546868615276E-2</v>
      </c>
      <c r="T178" s="5">
        <f t="shared" si="345"/>
        <v>6.3415761545522323E-2</v>
      </c>
      <c r="U178" s="5">
        <f t="shared" si="346"/>
        <v>6.6432606851091591E-2</v>
      </c>
      <c r="V178" s="5">
        <f t="shared" si="347"/>
        <v>3.2020879208505839E-3</v>
      </c>
      <c r="W178" s="5">
        <f t="shared" si="348"/>
        <v>2.0178639190505023E-2</v>
      </c>
      <c r="X178" s="5">
        <f t="shared" si="349"/>
        <v>1.985132124864751E-2</v>
      </c>
      <c r="Y178" s="5">
        <f t="shared" si="350"/>
        <v>9.7646563674728491E-3</v>
      </c>
      <c r="Z178" s="5">
        <f t="shared" si="351"/>
        <v>2.3197656993961816E-2</v>
      </c>
      <c r="AA178" s="5">
        <f t="shared" si="352"/>
        <v>2.17850009199607E-2</v>
      </c>
      <c r="AB178" s="5">
        <f t="shared" si="353"/>
        <v>1.0229185326910816E-2</v>
      </c>
      <c r="AC178" s="5">
        <f t="shared" si="354"/>
        <v>1.8489461911864368E-4</v>
      </c>
      <c r="AD178" s="5">
        <f t="shared" si="355"/>
        <v>4.7374576820746325E-3</v>
      </c>
      <c r="AE178" s="5">
        <f t="shared" si="356"/>
        <v>4.6606113257126342E-3</v>
      </c>
      <c r="AF178" s="5">
        <f t="shared" si="357"/>
        <v>2.2925057474971113E-3</v>
      </c>
      <c r="AG178" s="5">
        <f t="shared" si="358"/>
        <v>7.5177299500206398E-4</v>
      </c>
      <c r="AH178" s="5">
        <f t="shared" si="359"/>
        <v>5.7053418822682429E-3</v>
      </c>
      <c r="AI178" s="5">
        <f t="shared" si="360"/>
        <v>5.3579065414345942E-3</v>
      </c>
      <c r="AJ178" s="5">
        <f t="shared" si="361"/>
        <v>2.5158143980790384E-3</v>
      </c>
      <c r="AK178" s="5">
        <f t="shared" si="362"/>
        <v>7.8753670382700138E-4</v>
      </c>
      <c r="AL178" s="5">
        <f t="shared" si="363"/>
        <v>6.8327458381487283E-6</v>
      </c>
      <c r="AM178" s="5">
        <f t="shared" si="364"/>
        <v>8.8979261991100592E-4</v>
      </c>
      <c r="AN178" s="5">
        <f t="shared" si="365"/>
        <v>8.7535928343674459E-4</v>
      </c>
      <c r="AO178" s="5">
        <f t="shared" si="366"/>
        <v>4.3058003514095743E-4</v>
      </c>
      <c r="AP178" s="5">
        <f t="shared" si="367"/>
        <v>1.4119853045490321E-4</v>
      </c>
      <c r="AQ178" s="5">
        <f t="shared" si="368"/>
        <v>3.4727036861040561E-5</v>
      </c>
      <c r="AR178" s="5">
        <f t="shared" si="369"/>
        <v>1.1225590929993293E-3</v>
      </c>
      <c r="AS178" s="5">
        <f t="shared" si="370"/>
        <v>1.0541991753764653E-3</v>
      </c>
      <c r="AT178" s="5">
        <f t="shared" si="371"/>
        <v>4.9500106867206295E-4</v>
      </c>
      <c r="AU178" s="5">
        <f t="shared" si="372"/>
        <v>1.5495241235223759E-4</v>
      </c>
      <c r="AV178" s="5">
        <f t="shared" si="373"/>
        <v>3.6379088268723431E-5</v>
      </c>
      <c r="AW178" s="5">
        <f t="shared" si="374"/>
        <v>1.7534919166719755E-7</v>
      </c>
      <c r="AX178" s="5">
        <f t="shared" si="375"/>
        <v>1.3926789422728518E-4</v>
      </c>
      <c r="AY178" s="5">
        <f t="shared" si="376"/>
        <v>1.3700882808932903E-4</v>
      </c>
      <c r="AZ178" s="5">
        <f t="shared" si="377"/>
        <v>6.739320314478353E-5</v>
      </c>
      <c r="BA178" s="5">
        <f t="shared" si="378"/>
        <v>2.2100005736626962E-5</v>
      </c>
      <c r="BB178" s="5">
        <f t="shared" si="379"/>
        <v>5.4353803213990988E-6</v>
      </c>
      <c r="BC178" s="5">
        <f t="shared" si="380"/>
        <v>1.0694425907515327E-6</v>
      </c>
      <c r="BD178" s="5">
        <f t="shared" si="381"/>
        <v>1.8405834147466389E-4</v>
      </c>
      <c r="BE178" s="5">
        <f t="shared" si="382"/>
        <v>1.7284983304114259E-4</v>
      </c>
      <c r="BF178" s="5">
        <f t="shared" si="383"/>
        <v>8.1161941759818381E-5</v>
      </c>
      <c r="BG178" s="5">
        <f t="shared" si="384"/>
        <v>2.5406487910448128E-5</v>
      </c>
      <c r="BH178" s="5">
        <f t="shared" si="385"/>
        <v>5.9648304422096349E-6</v>
      </c>
      <c r="BI178" s="5">
        <f t="shared" si="386"/>
        <v>1.120318631358072E-6</v>
      </c>
      <c r="BJ178" s="8">
        <f t="shared" si="387"/>
        <v>0.33014087314382445</v>
      </c>
      <c r="BK178" s="8">
        <f t="shared" si="388"/>
        <v>0.31596530641917947</v>
      </c>
      <c r="BL178" s="8">
        <f t="shared" si="389"/>
        <v>0.33070120714304441</v>
      </c>
      <c r="BM178" s="8">
        <f t="shared" si="390"/>
        <v>0.30232889807442548</v>
      </c>
      <c r="BN178" s="8">
        <f t="shared" si="391"/>
        <v>0.69753931214668707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1.6031128404669299</v>
      </c>
      <c r="F179">
        <f>VLOOKUP(B179,home!$B$2:$E$405,3,FALSE)</f>
        <v>1.39</v>
      </c>
      <c r="G179">
        <f>VLOOKUP(C179,away!$B$2:$E$405,4,FALSE)</f>
        <v>1.01</v>
      </c>
      <c r="H179">
        <f>VLOOKUP(A179,away!$A$2:$E$405,3,FALSE)</f>
        <v>1.3852140077821</v>
      </c>
      <c r="I179">
        <f>VLOOKUP(C179,away!$B$2:$E$405,3,FALSE)</f>
        <v>1.01</v>
      </c>
      <c r="J179">
        <f>VLOOKUP(B179,home!$B$2:$E$405,4,FALSE)</f>
        <v>0.5</v>
      </c>
      <c r="K179" s="3">
        <f t="shared" si="336"/>
        <v>2.2506101167315227</v>
      </c>
      <c r="L179" s="3">
        <f t="shared" si="337"/>
        <v>0.69953307392996056</v>
      </c>
      <c r="M179" s="5">
        <f t="shared" si="338"/>
        <v>5.2332211927865482E-2</v>
      </c>
      <c r="N179" s="5">
        <f t="shared" si="339"/>
        <v>0.11777940559579211</v>
      </c>
      <c r="O179" s="5">
        <f t="shared" si="340"/>
        <v>3.6608113075453884E-2</v>
      </c>
      <c r="P179" s="5">
        <f t="shared" si="341"/>
        <v>8.2390589642068038E-2</v>
      </c>
      <c r="Q179" s="5">
        <f t="shared" si="342"/>
        <v>0.13253776088825756</v>
      </c>
      <c r="R179" s="5">
        <f t="shared" si="343"/>
        <v>1.2804292935223918E-2</v>
      </c>
      <c r="S179" s="5">
        <f t="shared" si="344"/>
        <v>3.2428446130485053E-2</v>
      </c>
      <c r="T179" s="5">
        <f t="shared" si="345"/>
        <v>9.2714547285956905E-2</v>
      </c>
      <c r="U179" s="5">
        <f t="shared" si="346"/>
        <v>2.8817471217608907E-2</v>
      </c>
      <c r="V179" s="5">
        <f t="shared" si="347"/>
        <v>5.6727304686738679E-3</v>
      </c>
      <c r="W179" s="5">
        <f t="shared" si="348"/>
        <v>9.9430275168018681E-2</v>
      </c>
      <c r="X179" s="5">
        <f t="shared" si="349"/>
        <v>6.9554766029985921E-2</v>
      </c>
      <c r="Y179" s="5">
        <f t="shared" si="350"/>
        <v>2.4327929643717622E-2</v>
      </c>
      <c r="Z179" s="5">
        <f t="shared" si="351"/>
        <v>2.9856754654922889E-3</v>
      </c>
      <c r="AA179" s="5">
        <f t="shared" si="352"/>
        <v>6.7195914079140433E-3</v>
      </c>
      <c r="AB179" s="5">
        <f t="shared" si="353"/>
        <v>7.5615902014767832E-3</v>
      </c>
      <c r="AC179" s="5">
        <f t="shared" si="354"/>
        <v>5.581882446020999E-4</v>
      </c>
      <c r="AD179" s="5">
        <f t="shared" si="355"/>
        <v>5.5944695800635491E-2</v>
      </c>
      <c r="AE179" s="5">
        <f t="shared" si="356"/>
        <v>3.9135165023495094E-2</v>
      </c>
      <c r="AF179" s="5">
        <f t="shared" si="357"/>
        <v>1.3688171143820899E-2</v>
      </c>
      <c r="AG179" s="5">
        <f t="shared" si="358"/>
        <v>3.1917761455721402E-3</v>
      </c>
      <c r="AH179" s="5">
        <f t="shared" si="359"/>
        <v>5.2214468403327143E-4</v>
      </c>
      <c r="AI179" s="5">
        <f t="shared" si="360"/>
        <v>1.175144108282865E-3</v>
      </c>
      <c r="AJ179" s="5">
        <f t="shared" si="361"/>
        <v>1.3223956093594304E-3</v>
      </c>
      <c r="AK179" s="5">
        <f t="shared" si="362"/>
        <v>9.9206564558189359E-4</v>
      </c>
      <c r="AL179" s="5">
        <f t="shared" si="363"/>
        <v>3.5151931791019759E-5</v>
      </c>
      <c r="AM179" s="5">
        <f t="shared" si="364"/>
        <v>2.5181939669275559E-2</v>
      </c>
      <c r="AN179" s="5">
        <f t="shared" si="365"/>
        <v>1.7615599664367144E-2</v>
      </c>
      <c r="AO179" s="5">
        <f t="shared" si="366"/>
        <v>6.1613472911671635E-3</v>
      </c>
      <c r="AP179" s="5">
        <f t="shared" si="367"/>
        <v>1.436688736713401E-3</v>
      </c>
      <c r="AQ179" s="5">
        <f t="shared" si="368"/>
        <v>2.5125282206841918E-4</v>
      </c>
      <c r="AR179" s="5">
        <f t="shared" si="369"/>
        <v>7.3051495171596518E-5</v>
      </c>
      <c r="AS179" s="5">
        <f t="shared" si="370"/>
        <v>1.6441043407555909E-4</v>
      </c>
      <c r="AT179" s="5">
        <f t="shared" si="371"/>
        <v>1.8501189311333723E-4</v>
      </c>
      <c r="AU179" s="5">
        <f t="shared" si="372"/>
        <v>1.3879654611884264E-4</v>
      </c>
      <c r="AV179" s="5">
        <f t="shared" si="373"/>
        <v>7.8094227715615164E-5</v>
      </c>
      <c r="AW179" s="5">
        <f t="shared" si="374"/>
        <v>1.5372879238592779E-6</v>
      </c>
      <c r="AX179" s="5">
        <f t="shared" si="375"/>
        <v>9.4457880297657369E-3</v>
      </c>
      <c r="AY179" s="5">
        <f t="shared" si="376"/>
        <v>6.6076411361528512E-3</v>
      </c>
      <c r="AZ179" s="5">
        <f t="shared" si="377"/>
        <v>2.31113175769953E-3</v>
      </c>
      <c r="BA179" s="5">
        <f t="shared" si="378"/>
        <v>5.3890436757356858E-4</v>
      </c>
      <c r="BB179" s="5">
        <f t="shared" si="379"/>
        <v>9.4245357200754899E-5</v>
      </c>
      <c r="BC179" s="5">
        <f t="shared" si="380"/>
        <v>1.3185548885254249E-5</v>
      </c>
      <c r="BD179" s="5">
        <f t="shared" si="381"/>
        <v>8.5169894954277614E-6</v>
      </c>
      <c r="BE179" s="5">
        <f t="shared" si="382"/>
        <v>1.9168422722505824E-5</v>
      </c>
      <c r="BF179" s="5">
        <f t="shared" si="383"/>
        <v>2.1570323050529011E-5</v>
      </c>
      <c r="BG179" s="5">
        <f t="shared" si="384"/>
        <v>1.6182129092895917E-5</v>
      </c>
      <c r="BH179" s="5">
        <f t="shared" si="385"/>
        <v>9.1049158616817646E-6</v>
      </c>
      <c r="BI179" s="5">
        <f t="shared" si="386"/>
        <v>4.0983231500580579E-6</v>
      </c>
      <c r="BJ179" s="8">
        <f t="shared" si="387"/>
        <v>0.71796221710612163</v>
      </c>
      <c r="BK179" s="8">
        <f t="shared" si="388"/>
        <v>0.18002495948163841</v>
      </c>
      <c r="BL179" s="8">
        <f t="shared" si="389"/>
        <v>9.7240814584503052E-2</v>
      </c>
      <c r="BM179" s="8">
        <f t="shared" si="390"/>
        <v>0.55715518872486547</v>
      </c>
      <c r="BN179" s="8">
        <f t="shared" si="391"/>
        <v>0.43445237406466097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1.25555555555556</v>
      </c>
      <c r="F180">
        <f>VLOOKUP(B180,home!$B$2:$E$405,3,FALSE)</f>
        <v>0.51</v>
      </c>
      <c r="G180">
        <f>VLOOKUP(C180,away!$B$2:$E$405,4,FALSE)</f>
        <v>1.02</v>
      </c>
      <c r="H180">
        <f>VLOOKUP(A180,away!$A$2:$E$405,3,FALSE)</f>
        <v>1.12222222222222</v>
      </c>
      <c r="I180">
        <f>VLOOKUP(C180,away!$B$2:$E$405,3,FALSE)</f>
        <v>0.97</v>
      </c>
      <c r="J180">
        <f>VLOOKUP(B180,home!$B$2:$E$405,4,FALSE)</f>
        <v>0.89</v>
      </c>
      <c r="K180" s="3">
        <f t="shared" si="336"/>
        <v>0.65314000000000239</v>
      </c>
      <c r="L180" s="3">
        <f t="shared" si="337"/>
        <v>0.96881444444444242</v>
      </c>
      <c r="M180" s="5">
        <f t="shared" si="338"/>
        <v>0.19751229479648461</v>
      </c>
      <c r="N180" s="5">
        <f t="shared" si="339"/>
        <v>0.12900318022337642</v>
      </c>
      <c r="O180" s="5">
        <f t="shared" si="340"/>
        <v>0.19135276415420316</v>
      </c>
      <c r="P180" s="5">
        <f t="shared" si="341"/>
        <v>0.12498014437967672</v>
      </c>
      <c r="Q180" s="5">
        <f t="shared" si="342"/>
        <v>4.2128568565548197E-2</v>
      </c>
      <c r="R180" s="5">
        <f t="shared" si="343"/>
        <v>9.2692660948481359E-2</v>
      </c>
      <c r="S180" s="5">
        <f t="shared" si="344"/>
        <v>1.9770967302642627E-2</v>
      </c>
      <c r="T180" s="5">
        <f t="shared" si="345"/>
        <v>4.0814765750071175E-2</v>
      </c>
      <c r="U180" s="5">
        <f t="shared" si="346"/>
        <v>6.0541284571891341E-2</v>
      </c>
      <c r="V180" s="5">
        <f t="shared" si="347"/>
        <v>1.3900559965737962E-3</v>
      </c>
      <c r="W180" s="5">
        <f t="shared" si="348"/>
        <v>9.1719510909674153E-3</v>
      </c>
      <c r="X180" s="5">
        <f t="shared" si="349"/>
        <v>8.885918700667194E-3</v>
      </c>
      <c r="Y180" s="5">
        <f t="shared" si="350"/>
        <v>4.3044031946826841E-3</v>
      </c>
      <c r="Z180" s="5">
        <f t="shared" si="351"/>
        <v>2.9933996273626685E-2</v>
      </c>
      <c r="AA180" s="5">
        <f t="shared" si="352"/>
        <v>1.9551090326156605E-2</v>
      </c>
      <c r="AB180" s="5">
        <f t="shared" si="353"/>
        <v>6.3847995678129859E-3</v>
      </c>
      <c r="AC180" s="5">
        <f t="shared" si="354"/>
        <v>5.497423569461778E-5</v>
      </c>
      <c r="AD180" s="5">
        <f t="shared" si="355"/>
        <v>1.4976420338886195E-3</v>
      </c>
      <c r="AE180" s="5">
        <f t="shared" si="356"/>
        <v>1.4509372350384477E-3</v>
      </c>
      <c r="AF180" s="5">
        <f t="shared" si="357"/>
        <v>7.0284447564376439E-4</v>
      </c>
      <c r="AG180" s="5">
        <f t="shared" si="358"/>
        <v>2.2697529340055307E-4</v>
      </c>
      <c r="AH180" s="5">
        <f t="shared" si="359"/>
        <v>7.2501219924589102E-3</v>
      </c>
      <c r="AI180" s="5">
        <f t="shared" si="360"/>
        <v>4.7353446781546304E-3</v>
      </c>
      <c r="AJ180" s="5">
        <f t="shared" si="361"/>
        <v>1.5464215115449632E-3</v>
      </c>
      <c r="AK180" s="5">
        <f t="shared" si="362"/>
        <v>3.3667658201682699E-4</v>
      </c>
      <c r="AL180" s="5">
        <f t="shared" si="363"/>
        <v>1.3914451090460421E-6</v>
      </c>
      <c r="AM180" s="5">
        <f t="shared" si="364"/>
        <v>1.9563398360280342E-4</v>
      </c>
      <c r="AN180" s="5">
        <f t="shared" si="365"/>
        <v>1.8953302913860315E-4</v>
      </c>
      <c r="AO180" s="5">
        <f t="shared" si="366"/>
        <v>9.181116816439405E-5</v>
      </c>
      <c r="AP180" s="5">
        <f t="shared" si="367"/>
        <v>2.9649328626327573E-5</v>
      </c>
      <c r="AQ180" s="5">
        <f t="shared" si="368"/>
        <v>7.1811744603165617E-6</v>
      </c>
      <c r="AR180" s="5">
        <f t="shared" si="369"/>
        <v>1.4048045820557031E-3</v>
      </c>
      <c r="AS180" s="5">
        <f t="shared" si="370"/>
        <v>9.1753406472386539E-4</v>
      </c>
      <c r="AT180" s="5">
        <f t="shared" si="371"/>
        <v>2.9963909951687378E-4</v>
      </c>
      <c r="AU180" s="5">
        <f t="shared" si="372"/>
        <v>6.5235427152817222E-5</v>
      </c>
      <c r="AV180" s="5">
        <f t="shared" si="373"/>
        <v>1.0651966722647795E-5</v>
      </c>
      <c r="AW180" s="5">
        <f t="shared" si="374"/>
        <v>2.4457410051381264E-8</v>
      </c>
      <c r="AX180" s="5">
        <f t="shared" si="375"/>
        <v>2.1296063341722574E-5</v>
      </c>
      <c r="AY180" s="5">
        <f t="shared" si="376"/>
        <v>2.063193377526461E-5</v>
      </c>
      <c r="AZ180" s="5">
        <f t="shared" si="377"/>
        <v>9.9942577291487539E-6</v>
      </c>
      <c r="BA180" s="5">
        <f t="shared" si="378"/>
        <v>3.2275270831666089E-6</v>
      </c>
      <c r="BB180" s="5">
        <f t="shared" si="379"/>
        <v>7.8171871450186234E-7</v>
      </c>
      <c r="BC180" s="5">
        <f t="shared" si="380"/>
        <v>1.5146807642038915E-7</v>
      </c>
      <c r="BD180" s="5">
        <f t="shared" si="381"/>
        <v>2.2683249511955042E-4</v>
      </c>
      <c r="BE180" s="5">
        <f t="shared" si="382"/>
        <v>1.4815337586238371E-4</v>
      </c>
      <c r="BF180" s="5">
        <f t="shared" si="383"/>
        <v>4.8382447955378823E-5</v>
      </c>
      <c r="BG180" s="5">
        <f t="shared" si="384"/>
        <v>1.0533504019192079E-5</v>
      </c>
      <c r="BH180" s="5">
        <f t="shared" si="385"/>
        <v>1.7199632037737846E-6</v>
      </c>
      <c r="BI180" s="5">
        <f t="shared" si="386"/>
        <v>2.2467535338256288E-7</v>
      </c>
      <c r="BJ180" s="8">
        <f t="shared" si="387"/>
        <v>0.23875707821599715</v>
      </c>
      <c r="BK180" s="8">
        <f t="shared" si="388"/>
        <v>0.34373046008995661</v>
      </c>
      <c r="BL180" s="8">
        <f t="shared" si="389"/>
        <v>0.38752487593440621</v>
      </c>
      <c r="BM180" s="8">
        <f t="shared" si="390"/>
        <v>0.22225618996985116</v>
      </c>
      <c r="BN180" s="8">
        <f t="shared" si="391"/>
        <v>0.77766961306777038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1.25555555555556</v>
      </c>
      <c r="F181">
        <f>VLOOKUP(B181,home!$B$2:$E$405,3,FALSE)</f>
        <v>0.91</v>
      </c>
      <c r="G181">
        <f>VLOOKUP(C181,away!$B$2:$E$405,4,FALSE)</f>
        <v>1.02</v>
      </c>
      <c r="H181">
        <f>VLOOKUP(A181,away!$A$2:$E$405,3,FALSE)</f>
        <v>1.12222222222222</v>
      </c>
      <c r="I181">
        <f>VLOOKUP(C181,away!$B$2:$E$405,3,FALSE)</f>
        <v>0.68</v>
      </c>
      <c r="J181">
        <f>VLOOKUP(B181,home!$B$2:$E$405,4,FALSE)</f>
        <v>1.1499999999999999</v>
      </c>
      <c r="K181" s="3">
        <f t="shared" si="336"/>
        <v>1.1654066666666707</v>
      </c>
      <c r="L181" s="3">
        <f t="shared" si="337"/>
        <v>0.87757777777777601</v>
      </c>
      <c r="M181" s="5">
        <f t="shared" si="338"/>
        <v>0.12964122591590579</v>
      </c>
      <c r="N181" s="5">
        <f t="shared" si="339"/>
        <v>0.15108474895723656</v>
      </c>
      <c r="O181" s="5">
        <f t="shared" si="340"/>
        <v>0.11377025894766724</v>
      </c>
      <c r="P181" s="5">
        <f t="shared" si="341"/>
        <v>0.13258861824600485</v>
      </c>
      <c r="Q181" s="5">
        <f t="shared" si="342"/>
        <v>8.8037586833211945E-2</v>
      </c>
      <c r="R181" s="5">
        <f t="shared" si="343"/>
        <v>4.992112551224797E-2</v>
      </c>
      <c r="S181" s="5">
        <f t="shared" si="344"/>
        <v>3.3900754879833211E-2</v>
      </c>
      <c r="T181" s="5">
        <f t="shared" si="345"/>
        <v>7.7259829814008141E-2</v>
      </c>
      <c r="U181" s="5">
        <f t="shared" si="346"/>
        <v>5.8178412479477401E-2</v>
      </c>
      <c r="V181" s="5">
        <f t="shared" si="347"/>
        <v>3.852387588436877E-3</v>
      </c>
      <c r="W181" s="5">
        <f t="shared" si="348"/>
        <v>3.4199863537557024E-2</v>
      </c>
      <c r="X181" s="5">
        <f t="shared" si="349"/>
        <v>3.0013040243592488E-2</v>
      </c>
      <c r="Y181" s="5">
        <f t="shared" si="350"/>
        <v>1.3169388580663426E-2</v>
      </c>
      <c r="Z181" s="5">
        <f t="shared" si="351"/>
        <v>1.4603223463734672E-2</v>
      </c>
      <c r="AA181" s="5">
        <f t="shared" si="352"/>
        <v>1.7018693979459539E-2</v>
      </c>
      <c r="AB181" s="5">
        <f t="shared" si="353"/>
        <v>9.9168497108110421E-3</v>
      </c>
      <c r="AC181" s="5">
        <f t="shared" si="354"/>
        <v>2.4624822451840719E-4</v>
      </c>
      <c r="AD181" s="5">
        <f t="shared" si="355"/>
        <v>9.964187241439838E-3</v>
      </c>
      <c r="AE181" s="5">
        <f t="shared" si="356"/>
        <v>8.7443492967044425E-3</v>
      </c>
      <c r="AF181" s="5">
        <f t="shared" si="357"/>
        <v>3.8369233119572711E-3</v>
      </c>
      <c r="AG181" s="5">
        <f t="shared" si="358"/>
        <v>1.1223995445370689E-3</v>
      </c>
      <c r="AH181" s="5">
        <f t="shared" si="359"/>
        <v>3.2038660989241376E-3</v>
      </c>
      <c r="AI181" s="5">
        <f t="shared" si="360"/>
        <v>3.7338069107935292E-3</v>
      </c>
      <c r="AJ181" s="5">
        <f t="shared" si="361"/>
        <v>2.1757017329424337E-3</v>
      </c>
      <c r="AK181" s="5">
        <f t="shared" si="362"/>
        <v>8.4519243474977994E-4</v>
      </c>
      <c r="AL181" s="5">
        <f t="shared" si="363"/>
        <v>1.0073867044610142E-5</v>
      </c>
      <c r="AM181" s="5">
        <f t="shared" si="364"/>
        <v>2.3224660478177906E-3</v>
      </c>
      <c r="AN181" s="5">
        <f t="shared" si="365"/>
        <v>2.0381445932082711E-3</v>
      </c>
      <c r="AO181" s="5">
        <f t="shared" si="366"/>
        <v>8.9431520144875169E-4</v>
      </c>
      <c r="AP181" s="5">
        <f t="shared" si="367"/>
        <v>2.6161038237342661E-4</v>
      </c>
      <c r="AQ181" s="5">
        <f t="shared" si="368"/>
        <v>5.7395864501716492E-5</v>
      </c>
      <c r="AR181" s="5">
        <f t="shared" si="369"/>
        <v>5.6232833827827948E-4</v>
      </c>
      <c r="AS181" s="5">
        <f t="shared" si="370"/>
        <v>6.5534119428509782E-4</v>
      </c>
      <c r="AT181" s="5">
        <f t="shared" si="371"/>
        <v>3.8186949838057559E-4</v>
      </c>
      <c r="AU181" s="5">
        <f t="shared" si="372"/>
        <v>1.4834441973646001E-4</v>
      </c>
      <c r="AV181" s="5">
        <f t="shared" si="373"/>
        <v>4.3220393930917342E-5</v>
      </c>
      <c r="AW181" s="5">
        <f t="shared" si="374"/>
        <v>2.8619156496501527E-7</v>
      </c>
      <c r="AX181" s="5">
        <f t="shared" si="375"/>
        <v>4.5110290253897465E-4</v>
      </c>
      <c r="AY181" s="5">
        <f t="shared" si="376"/>
        <v>3.9587788275925804E-4</v>
      </c>
      <c r="AZ181" s="5">
        <f t="shared" si="377"/>
        <v>1.737068163116203E-4</v>
      </c>
      <c r="BA181" s="5">
        <f t="shared" si="378"/>
        <v>5.0813747281201365E-5</v>
      </c>
      <c r="BB181" s="5">
        <f t="shared" si="379"/>
        <v>1.114825385489955E-5</v>
      </c>
      <c r="BC181" s="5">
        <f t="shared" si="380"/>
        <v>1.9566919688170547E-6</v>
      </c>
      <c r="BD181" s="5">
        <f t="shared" si="381"/>
        <v>8.2247808914620306E-5</v>
      </c>
      <c r="BE181" s="5">
        <f t="shared" si="382"/>
        <v>9.5852144827824934E-5</v>
      </c>
      <c r="BF181" s="5">
        <f t="shared" si="383"/>
        <v>5.5853364298323233E-5</v>
      </c>
      <c r="BG181" s="5">
        <f t="shared" si="384"/>
        <v>2.1697294369676027E-5</v>
      </c>
      <c r="BH181" s="5">
        <f t="shared" si="385"/>
        <v>6.3215428767624165E-6</v>
      </c>
      <c r="BI181" s="5">
        <f t="shared" si="386"/>
        <v>1.4734336424396226E-6</v>
      </c>
      <c r="BJ181" s="8">
        <f t="shared" si="387"/>
        <v>0.42409085574497285</v>
      </c>
      <c r="BK181" s="8">
        <f t="shared" si="388"/>
        <v>0.300635186604503</v>
      </c>
      <c r="BL181" s="8">
        <f t="shared" si="389"/>
        <v>0.26081845724061409</v>
      </c>
      <c r="BM181" s="8">
        <f t="shared" si="390"/>
        <v>0.33470856695035595</v>
      </c>
      <c r="BN181" s="8">
        <f t="shared" si="391"/>
        <v>0.6650435644122743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1.25555555555556</v>
      </c>
      <c r="F182">
        <f>VLOOKUP(B182,home!$B$2:$E$405,3,FALSE)</f>
        <v>0.63</v>
      </c>
      <c r="G182">
        <f>VLOOKUP(C182,away!$B$2:$E$405,4,FALSE)</f>
        <v>0.8</v>
      </c>
      <c r="H182">
        <f>VLOOKUP(A182,away!$A$2:$E$405,3,FALSE)</f>
        <v>1.12222222222222</v>
      </c>
      <c r="I182">
        <f>VLOOKUP(C182,away!$B$2:$E$405,3,FALSE)</f>
        <v>0.74</v>
      </c>
      <c r="J182">
        <f>VLOOKUP(B182,home!$B$2:$E$405,4,FALSE)</f>
        <v>1.34</v>
      </c>
      <c r="K182" s="3">
        <f t="shared" si="336"/>
        <v>0.63280000000000225</v>
      </c>
      <c r="L182" s="3">
        <f t="shared" si="337"/>
        <v>1.1127955555555533</v>
      </c>
      <c r="M182" s="5">
        <f t="shared" si="338"/>
        <v>0.17454100913933704</v>
      </c>
      <c r="N182" s="5">
        <f t="shared" si="339"/>
        <v>0.11044955058337287</v>
      </c>
      <c r="O182" s="5">
        <f t="shared" si="340"/>
        <v>0.19422845923243548</v>
      </c>
      <c r="P182" s="5">
        <f t="shared" si="341"/>
        <v>0.12290776900228562</v>
      </c>
      <c r="Q182" s="5">
        <f t="shared" si="342"/>
        <v>3.4946237804579304E-2</v>
      </c>
      <c r="R182" s="5">
        <f t="shared" si="343"/>
        <v>0.10806828309812859</v>
      </c>
      <c r="S182" s="5">
        <f t="shared" si="344"/>
        <v>2.1637206859878615E-2</v>
      </c>
      <c r="T182" s="5">
        <f t="shared" si="345"/>
        <v>3.8888018112323307E-2</v>
      </c>
      <c r="U182" s="5">
        <f t="shared" si="346"/>
        <v>6.8385609544496018E-2</v>
      </c>
      <c r="V182" s="5">
        <f t="shared" si="347"/>
        <v>1.6929360012437804E-3</v>
      </c>
      <c r="W182" s="5">
        <f t="shared" si="348"/>
        <v>7.371326427579288E-3</v>
      </c>
      <c r="X182" s="5">
        <f t="shared" si="349"/>
        <v>8.2027792871594268E-3</v>
      </c>
      <c r="Y182" s="5">
        <f t="shared" si="350"/>
        <v>4.5640081669770802E-3</v>
      </c>
      <c r="Z182" s="5">
        <f t="shared" si="351"/>
        <v>4.0085968376038929E-2</v>
      </c>
      <c r="AA182" s="5">
        <f t="shared" si="352"/>
        <v>2.5366400788357526E-2</v>
      </c>
      <c r="AB182" s="5">
        <f t="shared" si="353"/>
        <v>8.0259292094363496E-3</v>
      </c>
      <c r="AC182" s="5">
        <f t="shared" si="354"/>
        <v>7.4507915074852247E-5</v>
      </c>
      <c r="AD182" s="5">
        <f t="shared" si="355"/>
        <v>1.1661438408430472E-3</v>
      </c>
      <c r="AE182" s="5">
        <f t="shared" si="356"/>
        <v>1.2976796832286255E-3</v>
      </c>
      <c r="AF182" s="5">
        <f t="shared" si="357"/>
        <v>7.2202609201577636E-4</v>
      </c>
      <c r="AG182" s="5">
        <f t="shared" si="358"/>
        <v>2.6782247539676695E-4</v>
      </c>
      <c r="AH182" s="5">
        <f t="shared" si="359"/>
        <v>1.1151871862249155E-2</v>
      </c>
      <c r="AI182" s="5">
        <f t="shared" si="360"/>
        <v>7.0569045144312902E-3</v>
      </c>
      <c r="AJ182" s="5">
        <f t="shared" si="361"/>
        <v>2.2328045883660682E-3</v>
      </c>
      <c r="AK182" s="5">
        <f t="shared" si="362"/>
        <v>4.7097291450601774E-4</v>
      </c>
      <c r="AL182" s="5">
        <f t="shared" si="363"/>
        <v>2.098670486670852E-6</v>
      </c>
      <c r="AM182" s="5">
        <f t="shared" si="364"/>
        <v>1.475871644970966E-4</v>
      </c>
      <c r="AN182" s="5">
        <f t="shared" si="365"/>
        <v>1.6423434070941546E-4</v>
      </c>
      <c r="AO182" s="5">
        <f t="shared" si="366"/>
        <v>9.1379622205517002E-5</v>
      </c>
      <c r="AP182" s="5">
        <f t="shared" si="367"/>
        <v>3.3895612486214951E-5</v>
      </c>
      <c r="AQ182" s="5">
        <f t="shared" si="368"/>
        <v>9.4297217318733374E-6</v>
      </c>
      <c r="AR182" s="5">
        <f t="shared" si="369"/>
        <v>2.481950688887177E-3</v>
      </c>
      <c r="AS182" s="5">
        <f t="shared" si="370"/>
        <v>1.5705783959278114E-3</v>
      </c>
      <c r="AT182" s="5">
        <f t="shared" si="371"/>
        <v>4.9693100447156129E-4</v>
      </c>
      <c r="AU182" s="5">
        <f t="shared" si="372"/>
        <v>1.0481931320986837E-4</v>
      </c>
      <c r="AV182" s="5">
        <f t="shared" si="373"/>
        <v>1.6582415349801233E-5</v>
      </c>
      <c r="AW182" s="5">
        <f t="shared" si="374"/>
        <v>4.1050987364512563E-8</v>
      </c>
      <c r="AX182" s="5">
        <f t="shared" si="375"/>
        <v>1.5565526282293841E-5</v>
      </c>
      <c r="AY182" s="5">
        <f t="shared" si="376"/>
        <v>1.7321248466819743E-5</v>
      </c>
      <c r="AZ182" s="5">
        <f t="shared" si="377"/>
        <v>9.6375041552752251E-6</v>
      </c>
      <c r="BA182" s="5">
        <f t="shared" si="378"/>
        <v>3.5748572635461486E-6</v>
      </c>
      <c r="BB182" s="5">
        <f t="shared" si="379"/>
        <v>9.9452131865491127E-7</v>
      </c>
      <c r="BC182" s="5">
        <f t="shared" si="380"/>
        <v>2.2133978066088657E-7</v>
      </c>
      <c r="BD182" s="5">
        <f t="shared" si="381"/>
        <v>4.6031728261694869E-4</v>
      </c>
      <c r="BE182" s="5">
        <f t="shared" si="382"/>
        <v>2.9128877644000615E-4</v>
      </c>
      <c r="BF182" s="5">
        <f t="shared" si="383"/>
        <v>9.2163768865618272E-5</v>
      </c>
      <c r="BG182" s="5">
        <f t="shared" si="384"/>
        <v>1.944041097938782E-5</v>
      </c>
      <c r="BH182" s="5">
        <f t="shared" si="385"/>
        <v>3.0754730169391634E-6</v>
      </c>
      <c r="BI182" s="5">
        <f t="shared" si="386"/>
        <v>3.89231865023822E-7</v>
      </c>
      <c r="BJ182" s="8">
        <f t="shared" si="387"/>
        <v>0.20836943393237287</v>
      </c>
      <c r="BK182" s="8">
        <f t="shared" si="388"/>
        <v>0.32087284883677336</v>
      </c>
      <c r="BL182" s="8">
        <f t="shared" si="389"/>
        <v>0.4305247725140367</v>
      </c>
      <c r="BM182" s="8">
        <f t="shared" si="390"/>
        <v>0.25469443460160346</v>
      </c>
      <c r="BN182" s="8">
        <f t="shared" si="391"/>
        <v>0.74514130886013885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1.25555555555556</v>
      </c>
      <c r="F183">
        <f>VLOOKUP(B183,home!$B$2:$E$405,3,FALSE)</f>
        <v>0.85</v>
      </c>
      <c r="G183">
        <f>VLOOKUP(C183,away!$B$2:$E$405,4,FALSE)</f>
        <v>1.02</v>
      </c>
      <c r="H183">
        <f>VLOOKUP(A183,away!$A$2:$E$405,3,FALSE)</f>
        <v>1.12222222222222</v>
      </c>
      <c r="I183">
        <f>VLOOKUP(C183,away!$B$2:$E$405,3,FALSE)</f>
        <v>0.91</v>
      </c>
      <c r="J183">
        <f>VLOOKUP(B183,home!$B$2:$E$405,4,FALSE)</f>
        <v>0.89</v>
      </c>
      <c r="K183" s="3">
        <f t="shared" si="336"/>
        <v>1.0885666666666705</v>
      </c>
      <c r="L183" s="3">
        <f t="shared" si="337"/>
        <v>0.90888777777777607</v>
      </c>
      <c r="M183" s="5">
        <f t="shared" si="338"/>
        <v>0.13568022556738665</v>
      </c>
      <c r="N183" s="5">
        <f t="shared" si="339"/>
        <v>0.14769697087847206</v>
      </c>
      <c r="O183" s="5">
        <f t="shared" si="340"/>
        <v>0.12331809870432944</v>
      </c>
      <c r="P183" s="5">
        <f t="shared" si="341"/>
        <v>0.13423997164624335</v>
      </c>
      <c r="Q183" s="5">
        <f t="shared" si="342"/>
        <v>8.0388999632971303E-2</v>
      </c>
      <c r="R183" s="5">
        <f t="shared" si="343"/>
        <v>5.6041156345579206E-2</v>
      </c>
      <c r="S183" s="5">
        <f t="shared" si="344"/>
        <v>3.3203751527215476E-2</v>
      </c>
      <c r="T183" s="5">
        <f t="shared" si="345"/>
        <v>7.3064579234189742E-2</v>
      </c>
      <c r="U183" s="5">
        <f t="shared" si="346"/>
        <v>6.1004534759252882E-2</v>
      </c>
      <c r="V183" s="5">
        <f t="shared" si="347"/>
        <v>3.6501435185586242E-3</v>
      </c>
      <c r="W183" s="5">
        <f t="shared" si="348"/>
        <v>2.9169595122377261E-2</v>
      </c>
      <c r="X183" s="5">
        <f t="shared" si="349"/>
        <v>2.6511888489454922E-2</v>
      </c>
      <c r="Y183" s="5">
        <f t="shared" si="350"/>
        <v>1.204816570693644E-2</v>
      </c>
      <c r="Z183" s="5">
        <f t="shared" si="351"/>
        <v>1.6978374018343474E-2</v>
      </c>
      <c r="AA183" s="5">
        <f t="shared" si="352"/>
        <v>1.848209201056816E-2</v>
      </c>
      <c r="AB183" s="5">
        <f t="shared" si="353"/>
        <v>1.005949464648544E-2</v>
      </c>
      <c r="AC183" s="5">
        <f t="shared" si="354"/>
        <v>2.2571231381865426E-4</v>
      </c>
      <c r="AD183" s="5">
        <f t="shared" si="355"/>
        <v>7.9382622325956439E-3</v>
      </c>
      <c r="AE183" s="5">
        <f t="shared" si="356"/>
        <v>7.2149895200011019E-3</v>
      </c>
      <c r="AF183" s="5">
        <f t="shared" si="357"/>
        <v>3.2788078957618717E-3</v>
      </c>
      <c r="AG183" s="5">
        <f t="shared" si="358"/>
        <v>9.9335614071307827E-4</v>
      </c>
      <c r="AH183" s="5">
        <f t="shared" si="359"/>
        <v>3.8578591579530308E-3</v>
      </c>
      <c r="AI183" s="5">
        <f t="shared" si="360"/>
        <v>4.1995368840424185E-3</v>
      </c>
      <c r="AJ183" s="5">
        <f t="shared" si="361"/>
        <v>2.2857379337028957E-3</v>
      </c>
      <c r="AK183" s="5">
        <f t="shared" si="362"/>
        <v>8.2939270778817473E-4</v>
      </c>
      <c r="AL183" s="5">
        <f t="shared" si="363"/>
        <v>8.9326545502168605E-6</v>
      </c>
      <c r="AM183" s="5">
        <f t="shared" si="364"/>
        <v>1.7282655315325128E-3</v>
      </c>
      <c r="AN183" s="5">
        <f t="shared" si="365"/>
        <v>1.5707994183645124E-3</v>
      </c>
      <c r="AO183" s="5">
        <f t="shared" si="366"/>
        <v>7.1384019634597223E-4</v>
      </c>
      <c r="AP183" s="5">
        <f t="shared" si="367"/>
        <v>2.1626687658178077E-4</v>
      </c>
      <c r="AQ183" s="5">
        <f t="shared" si="368"/>
        <v>4.9140580215838801E-5</v>
      </c>
      <c r="AR183" s="5">
        <f t="shared" si="369"/>
        <v>7.0127220741031491E-4</v>
      </c>
      <c r="AS183" s="5">
        <f t="shared" si="370"/>
        <v>7.6338154924662435E-4</v>
      </c>
      <c r="AT183" s="5">
        <f t="shared" si="371"/>
        <v>4.1549585422911831E-4</v>
      </c>
      <c r="AU183" s="5">
        <f t="shared" si="372"/>
        <v>1.507649790173374E-4</v>
      </c>
      <c r="AV183" s="5">
        <f t="shared" si="373"/>
        <v>4.1029432664743357E-5</v>
      </c>
      <c r="AW183" s="5">
        <f t="shared" si="374"/>
        <v>2.4549538538794438E-7</v>
      </c>
      <c r="AX183" s="5">
        <f t="shared" si="375"/>
        <v>3.1355537479587476E-4</v>
      </c>
      <c r="AY183" s="5">
        <f t="shared" si="376"/>
        <v>2.849866478085003E-4</v>
      </c>
      <c r="AZ183" s="5">
        <f t="shared" si="377"/>
        <v>1.2951044051150273E-4</v>
      </c>
      <c r="BA183" s="5">
        <f t="shared" si="378"/>
        <v>3.9236818825173547E-5</v>
      </c>
      <c r="BB183" s="5">
        <f t="shared" si="379"/>
        <v>8.9154662672702943E-6</v>
      </c>
      <c r="BC183" s="5">
        <f t="shared" si="380"/>
        <v>1.6206316647024053E-6</v>
      </c>
      <c r="BD183" s="5">
        <f t="shared" si="381"/>
        <v>1.0622962303507941E-4</v>
      </c>
      <c r="BE183" s="5">
        <f t="shared" si="382"/>
        <v>1.1563802664855335E-4</v>
      </c>
      <c r="BF183" s="5">
        <f t="shared" si="383"/>
        <v>6.2939850604363666E-5</v>
      </c>
      <c r="BG183" s="5">
        <f t="shared" si="384"/>
        <v>2.2838074457630126E-5</v>
      </c>
      <c r="BH183" s="5">
        <f t="shared" si="385"/>
        <v>6.2151916463569124E-6</v>
      </c>
      <c r="BI183" s="5">
        <f t="shared" si="386"/>
        <v>1.3531300906338563E-6</v>
      </c>
      <c r="BJ183" s="8">
        <f t="shared" si="387"/>
        <v>0.39336175283638697</v>
      </c>
      <c r="BK183" s="8">
        <f t="shared" si="388"/>
        <v>0.30729372387558151</v>
      </c>
      <c r="BL183" s="8">
        <f t="shared" si="389"/>
        <v>0.28246506106875241</v>
      </c>
      <c r="BM183" s="8">
        <f t="shared" si="390"/>
        <v>0.32244874787165917</v>
      </c>
      <c r="BN183" s="8">
        <f t="shared" si="391"/>
        <v>0.67736542277498191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1.25555555555556</v>
      </c>
      <c r="F184">
        <f>VLOOKUP(B184,home!$B$2:$E$405,3,FALSE)</f>
        <v>0.8</v>
      </c>
      <c r="G184">
        <f>VLOOKUP(C184,away!$B$2:$E$405,4,FALSE)</f>
        <v>1.08</v>
      </c>
      <c r="H184">
        <f>VLOOKUP(A184,away!$A$2:$E$405,3,FALSE)</f>
        <v>1.12222222222222</v>
      </c>
      <c r="I184">
        <f>VLOOKUP(C184,away!$B$2:$E$405,3,FALSE)</f>
        <v>0.63</v>
      </c>
      <c r="J184">
        <f>VLOOKUP(B184,home!$B$2:$E$405,4,FALSE)</f>
        <v>1.53</v>
      </c>
      <c r="K184" s="3">
        <f t="shared" si="336"/>
        <v>1.084800000000004</v>
      </c>
      <c r="L184" s="3">
        <f t="shared" si="337"/>
        <v>1.081709999999998</v>
      </c>
      <c r="M184" s="5">
        <f t="shared" si="338"/>
        <v>0.11457679295087803</v>
      </c>
      <c r="N184" s="5">
        <f t="shared" si="339"/>
        <v>0.12429290499311295</v>
      </c>
      <c r="O184" s="5">
        <f t="shared" si="340"/>
        <v>0.12393886270289402</v>
      </c>
      <c r="P184" s="5">
        <f t="shared" si="341"/>
        <v>0.13444887826009994</v>
      </c>
      <c r="Q184" s="5">
        <f t="shared" si="342"/>
        <v>6.7416471668264713E-2</v>
      </c>
      <c r="R184" s="5">
        <f t="shared" si="343"/>
        <v>6.7032953587173622E-2</v>
      </c>
      <c r="S184" s="5">
        <f t="shared" si="344"/>
        <v>3.9441889583061177E-2</v>
      </c>
      <c r="T184" s="5">
        <f t="shared" si="345"/>
        <v>7.2925071568278474E-2</v>
      </c>
      <c r="U184" s="5">
        <f t="shared" si="346"/>
        <v>7.2717348051366218E-2</v>
      </c>
      <c r="V184" s="5">
        <f t="shared" si="347"/>
        <v>5.142516865110326E-3</v>
      </c>
      <c r="W184" s="5">
        <f t="shared" si="348"/>
        <v>2.4377796155244612E-2</v>
      </c>
      <c r="X184" s="5">
        <f t="shared" si="349"/>
        <v>2.6369705879089596E-2</v>
      </c>
      <c r="Y184" s="5">
        <f t="shared" si="350"/>
        <v>1.4262187273234977E-2</v>
      </c>
      <c r="Z184" s="5">
        <f t="shared" si="351"/>
        <v>2.4170072074927145E-2</v>
      </c>
      <c r="AA184" s="5">
        <f t="shared" si="352"/>
        <v>2.6219694186881064E-2</v>
      </c>
      <c r="AB184" s="5">
        <f t="shared" si="353"/>
        <v>1.4221562126964342E-2</v>
      </c>
      <c r="AC184" s="5">
        <f t="shared" si="354"/>
        <v>3.7715186805114626E-4</v>
      </c>
      <c r="AD184" s="5">
        <f t="shared" si="355"/>
        <v>6.6112583173023624E-3</v>
      </c>
      <c r="AE184" s="5">
        <f t="shared" si="356"/>
        <v>7.1514642344091238E-3</v>
      </c>
      <c r="AF184" s="5">
        <f t="shared" si="357"/>
        <v>3.8679051885013391E-3</v>
      </c>
      <c r="AG184" s="5">
        <f t="shared" si="358"/>
        <v>1.3946505738179251E-3</v>
      </c>
      <c r="AH184" s="5">
        <f t="shared" si="359"/>
        <v>6.5362521660423476E-3</v>
      </c>
      <c r="AI184" s="5">
        <f t="shared" si="360"/>
        <v>7.0905263497227661E-3</v>
      </c>
      <c r="AJ184" s="5">
        <f t="shared" si="361"/>
        <v>3.8459014920896421E-3</v>
      </c>
      <c r="AK184" s="5">
        <f t="shared" si="362"/>
        <v>1.3906779795396199E-3</v>
      </c>
      <c r="AL184" s="5">
        <f t="shared" si="363"/>
        <v>1.7702588556451399E-5</v>
      </c>
      <c r="AM184" s="5">
        <f t="shared" si="364"/>
        <v>1.434378604521926E-3</v>
      </c>
      <c r="AN184" s="5">
        <f t="shared" si="365"/>
        <v>1.5515816802974096E-3</v>
      </c>
      <c r="AO184" s="5">
        <f t="shared" si="366"/>
        <v>8.3918070969725379E-4</v>
      </c>
      <c r="AP184" s="5">
        <f t="shared" si="367"/>
        <v>3.0258338849553824E-4</v>
      </c>
      <c r="AQ184" s="5">
        <f t="shared" si="368"/>
        <v>8.1826869292377013E-5</v>
      </c>
      <c r="AR184" s="5">
        <f t="shared" si="369"/>
        <v>1.4140658661059315E-3</v>
      </c>
      <c r="AS184" s="5">
        <f t="shared" si="370"/>
        <v>1.5339786515517202E-3</v>
      </c>
      <c r="AT184" s="5">
        <f t="shared" si="371"/>
        <v>8.3203002060165611E-4</v>
      </c>
      <c r="AU184" s="5">
        <f t="shared" si="372"/>
        <v>3.0086205544955998E-4</v>
      </c>
      <c r="AV184" s="5">
        <f t="shared" si="373"/>
        <v>8.1593789437920961E-5</v>
      </c>
      <c r="AW184" s="5">
        <f t="shared" si="374"/>
        <v>5.7702522096429169E-7</v>
      </c>
      <c r="AX184" s="5">
        <f t="shared" si="375"/>
        <v>2.5933565169756508E-4</v>
      </c>
      <c r="AY184" s="5">
        <f t="shared" si="376"/>
        <v>2.8052596779777253E-4</v>
      </c>
      <c r="AZ184" s="5">
        <f t="shared" si="377"/>
        <v>1.5172387231326398E-4</v>
      </c>
      <c r="BA184" s="5">
        <f t="shared" si="378"/>
        <v>5.4707076639993488E-5</v>
      </c>
      <c r="BB184" s="5">
        <f t="shared" si="379"/>
        <v>1.4794297968061811E-5</v>
      </c>
      <c r="BC184" s="5">
        <f t="shared" si="380"/>
        <v>3.2006280110064234E-6</v>
      </c>
      <c r="BD184" s="5">
        <f t="shared" si="381"/>
        <v>2.5493486467090726E-4</v>
      </c>
      <c r="BE184" s="5">
        <f t="shared" si="382"/>
        <v>2.7655334119500125E-4</v>
      </c>
      <c r="BF184" s="5">
        <f t="shared" si="383"/>
        <v>1.5000253226416923E-4</v>
      </c>
      <c r="BG184" s="5">
        <f t="shared" si="384"/>
        <v>5.4240915666723796E-5</v>
      </c>
      <c r="BH184" s="5">
        <f t="shared" si="385"/>
        <v>1.4710136328815546E-5</v>
      </c>
      <c r="BI184" s="5">
        <f t="shared" si="386"/>
        <v>3.1915111778998332E-6</v>
      </c>
      <c r="BJ184" s="8">
        <f t="shared" si="387"/>
        <v>0.35364325459798823</v>
      </c>
      <c r="BK184" s="8">
        <f t="shared" si="388"/>
        <v>0.29428545808355477</v>
      </c>
      <c r="BL184" s="8">
        <f t="shared" si="389"/>
        <v>0.32790994232712395</v>
      </c>
      <c r="BM184" s="8">
        <f t="shared" si="390"/>
        <v>0.36802191397859407</v>
      </c>
      <c r="BN184" s="8">
        <f t="shared" si="391"/>
        <v>0.63170686416242328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1.25555555555556</v>
      </c>
      <c r="F185">
        <f>VLOOKUP(B185,home!$B$2:$E$405,3,FALSE)</f>
        <v>1.1399999999999999</v>
      </c>
      <c r="G185">
        <f>VLOOKUP(C185,away!$B$2:$E$405,4,FALSE)</f>
        <v>1.1599999999999999</v>
      </c>
      <c r="H185">
        <f>VLOOKUP(A185,away!$A$2:$E$405,3,FALSE)</f>
        <v>1.12222222222222</v>
      </c>
      <c r="I185">
        <f>VLOOKUP(C185,away!$B$2:$E$405,3,FALSE)</f>
        <v>0.92</v>
      </c>
      <c r="J185">
        <f>VLOOKUP(B185,home!$B$2:$E$405,4,FALSE)</f>
        <v>0.83</v>
      </c>
      <c r="K185" s="3">
        <f t="shared" si="336"/>
        <v>1.6603466666666722</v>
      </c>
      <c r="L185" s="3">
        <f t="shared" si="337"/>
        <v>0.85692888888888719</v>
      </c>
      <c r="M185" s="5">
        <f t="shared" si="338"/>
        <v>8.067911335914886E-2</v>
      </c>
      <c r="N185" s="5">
        <f t="shared" si="339"/>
        <v>0.13395529693548541</v>
      </c>
      <c r="O185" s="5">
        <f t="shared" si="340"/>
        <v>6.9136262967396014E-2</v>
      </c>
      <c r="P185" s="5">
        <f t="shared" si="341"/>
        <v>0.11479016376370646</v>
      </c>
      <c r="Q185" s="5">
        <f t="shared" si="342"/>
        <v>0.11120611537458876</v>
      </c>
      <c r="R185" s="5">
        <f t="shared" si="343"/>
        <v>2.9622430503290286E-2</v>
      </c>
      <c r="S185" s="5">
        <f t="shared" si="344"/>
        <v>4.0830833248752862E-2</v>
      </c>
      <c r="T185" s="5">
        <f t="shared" si="345"/>
        <v>9.5295732885595744E-2</v>
      </c>
      <c r="U185" s="5">
        <f t="shared" si="346"/>
        <v>4.9183503744703178E-2</v>
      </c>
      <c r="V185" s="5">
        <f t="shared" si="347"/>
        <v>6.4548966339012049E-3</v>
      </c>
      <c r="W185" s="5">
        <f t="shared" si="348"/>
        <v>6.154690099171594E-2</v>
      </c>
      <c r="X185" s="5">
        <f t="shared" si="349"/>
        <v>5.274131748138549E-2</v>
      </c>
      <c r="Y185" s="5">
        <f t="shared" si="350"/>
        <v>2.2597779293929851E-2</v>
      </c>
      <c r="Z185" s="5">
        <f t="shared" si="351"/>
        <v>8.461438819124277E-3</v>
      </c>
      <c r="AA185" s="5">
        <f t="shared" si="352"/>
        <v>1.4048921738536977E-2</v>
      </c>
      <c r="AB185" s="5">
        <f t="shared" si="353"/>
        <v>1.1663040189420413E-2</v>
      </c>
      <c r="AC185" s="5">
        <f t="shared" si="354"/>
        <v>5.7400128951659883E-4</v>
      </c>
      <c r="AD185" s="5">
        <f t="shared" si="355"/>
        <v>2.5547297976314821E-2</v>
      </c>
      <c r="AE185" s="5">
        <f t="shared" si="356"/>
        <v>2.1892217668956777E-2</v>
      </c>
      <c r="AF185" s="5">
        <f t="shared" si="357"/>
        <v>9.380036881186396E-3</v>
      </c>
      <c r="AG185" s="5">
        <f t="shared" si="358"/>
        <v>2.6793415274439479E-3</v>
      </c>
      <c r="AH185" s="5">
        <f t="shared" si="359"/>
        <v>1.8127128414183655E-3</v>
      </c>
      <c r="AI185" s="5">
        <f t="shared" si="360"/>
        <v>3.0097317238728552E-3</v>
      </c>
      <c r="AJ185" s="5">
        <f t="shared" si="361"/>
        <v>2.4985990176466166E-3</v>
      </c>
      <c r="AK185" s="5">
        <f t="shared" si="362"/>
        <v>1.3828468500953939E-3</v>
      </c>
      <c r="AL185" s="5">
        <f t="shared" si="363"/>
        <v>3.2667538985400769E-5</v>
      </c>
      <c r="AM185" s="5">
        <f t="shared" si="364"/>
        <v>8.4834742074629075E-3</v>
      </c>
      <c r="AN185" s="5">
        <f t="shared" si="365"/>
        <v>7.2697341265187216E-3</v>
      </c>
      <c r="AO185" s="5">
        <f t="shared" si="366"/>
        <v>3.1148225937776561E-3</v>
      </c>
      <c r="AP185" s="5">
        <f t="shared" si="367"/>
        <v>8.8972715479062974E-4</v>
      </c>
      <c r="AQ185" s="5">
        <f t="shared" si="368"/>
        <v>1.9060822554225126E-4</v>
      </c>
      <c r="AR185" s="5">
        <f t="shared" si="369"/>
        <v>3.1067320021425162E-4</v>
      </c>
      <c r="AS185" s="5">
        <f t="shared" si="370"/>
        <v>5.1582521239840044E-4</v>
      </c>
      <c r="AT185" s="5">
        <f t="shared" si="371"/>
        <v>4.2822433599415622E-4</v>
      </c>
      <c r="AU185" s="5">
        <f t="shared" si="372"/>
        <v>2.370002829511488E-4</v>
      </c>
      <c r="AV185" s="5">
        <f t="shared" si="373"/>
        <v>9.8375657449249534E-5</v>
      </c>
      <c r="AW185" s="5">
        <f t="shared" si="374"/>
        <v>1.2910928497959321E-6</v>
      </c>
      <c r="AX185" s="5">
        <f t="shared" si="375"/>
        <v>2.3475846870189506E-3</v>
      </c>
      <c r="AY185" s="5">
        <f t="shared" si="376"/>
        <v>2.0117131374197154E-3</v>
      </c>
      <c r="AZ185" s="5">
        <f t="shared" si="377"/>
        <v>8.6194755180612679E-4</v>
      </c>
      <c r="BA185" s="5">
        <f t="shared" si="378"/>
        <v>2.4620925261657366E-4</v>
      </c>
      <c r="BB185" s="5">
        <f t="shared" si="379"/>
        <v>5.2745955319720937E-5</v>
      </c>
      <c r="BC185" s="5">
        <f t="shared" si="380"/>
        <v>9.0399065771022742E-6</v>
      </c>
      <c r="BD185" s="5">
        <f t="shared" si="381"/>
        <v>4.4370806711192222E-5</v>
      </c>
      <c r="BE185" s="5">
        <f t="shared" si="382"/>
        <v>7.3670921020239219E-5</v>
      </c>
      <c r="BF185" s="5">
        <f t="shared" si="383"/>
        <v>6.1159634073108948E-5</v>
      </c>
      <c r="BG185" s="5">
        <f t="shared" si="384"/>
        <v>3.3848731522613289E-5</v>
      </c>
      <c r="BH185" s="5">
        <f t="shared" si="385"/>
        <v>1.4050157138616524E-5</v>
      </c>
      <c r="BI185" s="5">
        <f t="shared" si="386"/>
        <v>4.6656263142489788E-6</v>
      </c>
      <c r="BJ185" s="8">
        <f t="shared" si="387"/>
        <v>0.56231964381545352</v>
      </c>
      <c r="BK185" s="8">
        <f t="shared" si="388"/>
        <v>0.2453733889714311</v>
      </c>
      <c r="BL185" s="8">
        <f t="shared" si="389"/>
        <v>0.18417991414216733</v>
      </c>
      <c r="BM185" s="8">
        <f t="shared" si="390"/>
        <v>0.4589345807999905</v>
      </c>
      <c r="BN185" s="8">
        <f t="shared" si="391"/>
        <v>0.53938938290361582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1.25555555555556</v>
      </c>
      <c r="F186">
        <f>VLOOKUP(B186,home!$B$2:$E$405,3,FALSE)</f>
        <v>1.23</v>
      </c>
      <c r="G186">
        <f>VLOOKUP(C186,away!$B$2:$E$405,4,FALSE)</f>
        <v>0.68</v>
      </c>
      <c r="H186">
        <f>VLOOKUP(A186,away!$A$2:$E$405,3,FALSE)</f>
        <v>1.12222222222222</v>
      </c>
      <c r="I186">
        <f>VLOOKUP(C186,away!$B$2:$E$405,3,FALSE)</f>
        <v>0.63</v>
      </c>
      <c r="J186">
        <f>VLOOKUP(B186,home!$B$2:$E$405,4,FALSE)</f>
        <v>0.55000000000000004</v>
      </c>
      <c r="K186" s="3">
        <f t="shared" si="336"/>
        <v>1.0501466666666703</v>
      </c>
      <c r="L186" s="3">
        <f t="shared" si="337"/>
        <v>0.38884999999999925</v>
      </c>
      <c r="M186" s="5">
        <f t="shared" si="338"/>
        <v>0.23716559549484778</v>
      </c>
      <c r="N186" s="5">
        <f t="shared" si="339"/>
        <v>0.2490586595569303</v>
      </c>
      <c r="O186" s="5">
        <f t="shared" si="340"/>
        <v>9.2221841808171376E-2</v>
      </c>
      <c r="P186" s="5">
        <f t="shared" si="341"/>
        <v>9.6846459768712159E-2</v>
      </c>
      <c r="Q186" s="5">
        <f t="shared" si="342"/>
        <v>0.13077406056908969</v>
      </c>
      <c r="R186" s="5">
        <f t="shared" si="343"/>
        <v>1.7930231593553687E-2</v>
      </c>
      <c r="S186" s="5">
        <f t="shared" si="344"/>
        <v>9.8868016144615465E-3</v>
      </c>
      <c r="T186" s="5">
        <f t="shared" si="345"/>
        <v>5.0851493452290425E-2</v>
      </c>
      <c r="U186" s="5">
        <f t="shared" si="346"/>
        <v>1.8829372940531823E-2</v>
      </c>
      <c r="V186" s="5">
        <f t="shared" si="347"/>
        <v>4.4858564507233581E-4</v>
      </c>
      <c r="W186" s="5">
        <f t="shared" si="348"/>
        <v>4.5777314597698258E-2</v>
      </c>
      <c r="X186" s="5">
        <f t="shared" si="349"/>
        <v>1.7800508781314932E-2</v>
      </c>
      <c r="Y186" s="5">
        <f t="shared" si="350"/>
        <v>3.4608639198071491E-3</v>
      </c>
      <c r="Z186" s="5">
        <f t="shared" si="351"/>
        <v>2.3240568517177793E-3</v>
      </c>
      <c r="AA186" s="5">
        <f t="shared" si="352"/>
        <v>2.4406005559752622E-3</v>
      </c>
      <c r="AB186" s="5">
        <f t="shared" si="353"/>
        <v>1.2814942692611216E-3</v>
      </c>
      <c r="AC186" s="5">
        <f t="shared" si="354"/>
        <v>1.1448733620509352E-5</v>
      </c>
      <c r="AD186" s="5">
        <f t="shared" si="355"/>
        <v>1.2018223583431086E-2</v>
      </c>
      <c r="AE186" s="5">
        <f t="shared" si="356"/>
        <v>4.6732862404171684E-3</v>
      </c>
      <c r="AF186" s="5">
        <f t="shared" si="357"/>
        <v>9.0860367729310627E-4</v>
      </c>
      <c r="AG186" s="5">
        <f t="shared" si="358"/>
        <v>1.177701799718079E-4</v>
      </c>
      <c r="AH186" s="5">
        <f t="shared" si="359"/>
        <v>2.2592737669761414E-4</v>
      </c>
      <c r="AI186" s="5">
        <f t="shared" si="360"/>
        <v>2.3725688154774467E-4</v>
      </c>
      <c r="AJ186" s="5">
        <f t="shared" si="361"/>
        <v>1.2457726165054654E-4</v>
      </c>
      <c r="AK186" s="5">
        <f t="shared" si="362"/>
        <v>4.3608132021594354E-5</v>
      </c>
      <c r="AL186" s="5">
        <f t="shared" si="363"/>
        <v>1.8700340033180723E-7</v>
      </c>
      <c r="AM186" s="5">
        <f t="shared" si="364"/>
        <v>2.5241794870789844E-3</v>
      </c>
      <c r="AN186" s="5">
        <f t="shared" si="365"/>
        <v>9.8152719355066123E-4</v>
      </c>
      <c r="AO186" s="5">
        <f t="shared" si="366"/>
        <v>1.9083342460608692E-4</v>
      </c>
      <c r="AP186" s="5">
        <f t="shared" si="367"/>
        <v>2.4735192386025587E-5</v>
      </c>
      <c r="AQ186" s="5">
        <f t="shared" si="368"/>
        <v>2.4045698898265074E-6</v>
      </c>
      <c r="AR186" s="5">
        <f t="shared" si="369"/>
        <v>1.757037208577343E-5</v>
      </c>
      <c r="AS186" s="5">
        <f t="shared" si="370"/>
        <v>1.8451467677968079E-5</v>
      </c>
      <c r="AT186" s="5">
        <f t="shared" si="371"/>
        <v>9.688373638562992E-6</v>
      </c>
      <c r="AU186" s="5">
        <f t="shared" si="372"/>
        <v>3.3914044273193885E-6</v>
      </c>
      <c r="AV186" s="5">
        <f t="shared" si="373"/>
        <v>8.9036801366701112E-7</v>
      </c>
      <c r="AW186" s="5">
        <f t="shared" si="374"/>
        <v>2.1211875245342566E-9</v>
      </c>
      <c r="AX186" s="5">
        <f t="shared" si="375"/>
        <v>4.4179311240406344E-4</v>
      </c>
      <c r="AY186" s="5">
        <f t="shared" si="376"/>
        <v>1.7179125175831973E-4</v>
      </c>
      <c r="AZ186" s="5">
        <f t="shared" si="377"/>
        <v>3.340051412311125E-5</v>
      </c>
      <c r="BA186" s="5">
        <f t="shared" si="378"/>
        <v>4.329263305590595E-6</v>
      </c>
      <c r="BB186" s="5">
        <f t="shared" si="379"/>
        <v>4.2085850909472482E-7</v>
      </c>
      <c r="BC186" s="5">
        <f t="shared" si="380"/>
        <v>3.2730166252296707E-8</v>
      </c>
      <c r="BD186" s="5">
        <f t="shared" si="381"/>
        <v>1.1387065309254965E-6</v>
      </c>
      <c r="BE186" s="5">
        <f t="shared" si="382"/>
        <v>1.195808867762978E-6</v>
      </c>
      <c r="BF186" s="5">
        <f t="shared" si="383"/>
        <v>6.2788734822586812E-7</v>
      </c>
      <c r="BG186" s="5">
        <f t="shared" si="384"/>
        <v>2.1979126859385676E-7</v>
      </c>
      <c r="BH186" s="5">
        <f t="shared" si="385"/>
        <v>5.7703267019069385E-8</v>
      </c>
      <c r="BI186" s="5">
        <f t="shared" si="386"/>
        <v>1.2119378703170508E-8</v>
      </c>
      <c r="BJ186" s="8">
        <f t="shared" si="387"/>
        <v>0.51981623215602213</v>
      </c>
      <c r="BK186" s="8">
        <f t="shared" si="388"/>
        <v>0.34453086951187295</v>
      </c>
      <c r="BL186" s="8">
        <f t="shared" si="389"/>
        <v>0.13338815482191529</v>
      </c>
      <c r="BM186" s="8">
        <f t="shared" si="390"/>
        <v>0.17589067541965214</v>
      </c>
      <c r="BN186" s="8">
        <f t="shared" si="391"/>
        <v>0.82399684879130497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1.6367713004484301</v>
      </c>
      <c r="F187">
        <f>VLOOKUP(B187,home!$B$2:$E$405,3,FALSE)</f>
        <v>1.48</v>
      </c>
      <c r="G187">
        <f>VLOOKUP(C187,away!$B$2:$E$405,4,FALSE)</f>
        <v>1.6</v>
      </c>
      <c r="H187">
        <f>VLOOKUP(A187,away!$A$2:$E$405,3,FALSE)</f>
        <v>1.45291479820628</v>
      </c>
      <c r="I187">
        <f>VLOOKUP(C187,away!$B$2:$E$405,3,FALSE)</f>
        <v>0.99</v>
      </c>
      <c r="J187">
        <f>VLOOKUP(B187,home!$B$2:$E$405,4,FALSE)</f>
        <v>0.52</v>
      </c>
      <c r="K187" s="3">
        <f t="shared" si="336"/>
        <v>3.8758744394618825</v>
      </c>
      <c r="L187" s="3">
        <f t="shared" si="337"/>
        <v>0.74796053811659291</v>
      </c>
      <c r="M187" s="5">
        <f t="shared" si="338"/>
        <v>9.8150831694748288E-3</v>
      </c>
      <c r="N187" s="5">
        <f t="shared" si="339"/>
        <v>3.8042029977760017E-2</v>
      </c>
      <c r="O187" s="5">
        <f t="shared" si="340"/>
        <v>7.3412948890995066E-3</v>
      </c>
      <c r="P187" s="5">
        <f t="shared" si="341"/>
        <v>2.8453937213212939E-2</v>
      </c>
      <c r="Q187" s="5">
        <f t="shared" si="342"/>
        <v>7.3723065808021362E-2</v>
      </c>
      <c r="R187" s="5">
        <f t="shared" si="343"/>
        <v>2.7454994378617297E-3</v>
      </c>
      <c r="S187" s="5">
        <f t="shared" si="344"/>
        <v>2.0621999043559408E-2</v>
      </c>
      <c r="T187" s="5">
        <f t="shared" si="345"/>
        <v>5.5141943973372645E-2</v>
      </c>
      <c r="U187" s="5">
        <f t="shared" si="346"/>
        <v>1.0641211094765247E-2</v>
      </c>
      <c r="V187" s="5">
        <f t="shared" si="347"/>
        <v>6.6425776176956925E-3</v>
      </c>
      <c r="W187" s="5">
        <f t="shared" si="348"/>
        <v>9.5247115454692111E-2</v>
      </c>
      <c r="X187" s="5">
        <f t="shared" si="349"/>
        <v>7.1241083729544755E-2</v>
      </c>
      <c r="Y187" s="5">
        <f t="shared" si="350"/>
        <v>2.6642759661179773E-2</v>
      </c>
      <c r="Z187" s="5">
        <f t="shared" si="351"/>
        <v>6.8450841231395426E-4</v>
      </c>
      <c r="AA187" s="5">
        <f t="shared" si="352"/>
        <v>2.6530686588842915E-3</v>
      </c>
      <c r="AB187" s="5">
        <f t="shared" si="353"/>
        <v>5.14148050055352E-3</v>
      </c>
      <c r="AC187" s="5">
        <f t="shared" si="354"/>
        <v>1.2035525018245965E-3</v>
      </c>
      <c r="AD187" s="5">
        <f t="shared" si="355"/>
        <v>9.2291465055828983E-2</v>
      </c>
      <c r="AE187" s="5">
        <f t="shared" si="356"/>
        <v>6.9030373866726571E-2</v>
      </c>
      <c r="AF187" s="5">
        <f t="shared" si="357"/>
        <v>2.5815997791873196E-2</v>
      </c>
      <c r="AG187" s="5">
        <f t="shared" si="358"/>
        <v>6.4364492001420847E-3</v>
      </c>
      <c r="AH187" s="5">
        <f t="shared" si="359"/>
        <v>1.2799632010491993E-4</v>
      </c>
      <c r="AI187" s="5">
        <f t="shared" si="360"/>
        <v>4.9609766543984041E-4</v>
      </c>
      <c r="AJ187" s="5">
        <f t="shared" si="361"/>
        <v>9.6140613047749485E-4</v>
      </c>
      <c r="AK187" s="5">
        <f t="shared" si="362"/>
        <v>1.2420964823532262E-3</v>
      </c>
      <c r="AL187" s="5">
        <f t="shared" si="363"/>
        <v>1.3956400258014238E-4</v>
      </c>
      <c r="AM187" s="5">
        <f t="shared" si="364"/>
        <v>7.1542026078075416E-2</v>
      </c>
      <c r="AN187" s="5">
        <f t="shared" si="365"/>
        <v>5.3510612323308601E-2</v>
      </c>
      <c r="AO187" s="5">
        <f t="shared" si="366"/>
        <v>2.001191319414514E-2</v>
      </c>
      <c r="AP187" s="5">
        <f t="shared" si="367"/>
        <v>4.9893737871451157E-3</v>
      </c>
      <c r="AQ187" s="5">
        <f t="shared" si="368"/>
        <v>9.3296367567447078E-4</v>
      </c>
      <c r="AR187" s="5">
        <f t="shared" si="369"/>
        <v>1.9147239292523928E-5</v>
      </c>
      <c r="AS187" s="5">
        <f t="shared" si="370"/>
        <v>7.4212295360153734E-5</v>
      </c>
      <c r="AT187" s="5">
        <f t="shared" si="371"/>
        <v>1.4381876934010774E-4</v>
      </c>
      <c r="AU187" s="5">
        <f t="shared" si="372"/>
        <v>1.8580783066672932E-4</v>
      </c>
      <c r="AV187" s="5">
        <f t="shared" si="373"/>
        <v>1.8004195538325946E-4</v>
      </c>
      <c r="AW187" s="5">
        <f t="shared" si="374"/>
        <v>1.1238783371784882E-5</v>
      </c>
      <c r="AX187" s="5">
        <f t="shared" si="375"/>
        <v>4.6214651703887978E-2</v>
      </c>
      <c r="AY187" s="5">
        <f t="shared" si="376"/>
        <v>3.4566735757310965E-2</v>
      </c>
      <c r="AZ187" s="5">
        <f t="shared" si="377"/>
        <v>1.292727713898619E-2</v>
      </c>
      <c r="BA187" s="5">
        <f t="shared" si="378"/>
        <v>3.2230310550861473E-3</v>
      </c>
      <c r="BB187" s="5">
        <f t="shared" si="379"/>
        <v>6.0267501058218107E-4</v>
      </c>
      <c r="BC187" s="5">
        <f t="shared" si="380"/>
        <v>9.0155425044894334E-5</v>
      </c>
      <c r="BD187" s="5">
        <f t="shared" si="381"/>
        <v>2.3868965674472269E-6</v>
      </c>
      <c r="BE187" s="5">
        <f t="shared" si="382"/>
        <v>9.2513113954080147E-6</v>
      </c>
      <c r="BF187" s="5">
        <f t="shared" si="383"/>
        <v>1.7928460684482178E-5</v>
      </c>
      <c r="BG187" s="5">
        <f t="shared" si="384"/>
        <v>2.3162820835293927E-5</v>
      </c>
      <c r="BH187" s="5">
        <f t="shared" si="385"/>
        <v>2.2444046305337715E-5</v>
      </c>
      <c r="BI187" s="5">
        <f t="shared" si="386"/>
        <v>1.7398061078591466E-5</v>
      </c>
      <c r="BJ187" s="8">
        <f t="shared" si="387"/>
        <v>0.80222369966838858</v>
      </c>
      <c r="BK187" s="8">
        <f t="shared" si="388"/>
        <v>0.10144344930565857</v>
      </c>
      <c r="BL187" s="8">
        <f t="shared" si="389"/>
        <v>3.2045750866449112E-2</v>
      </c>
      <c r="BM187" s="8">
        <f t="shared" si="390"/>
        <v>0.74172100078344072</v>
      </c>
      <c r="BN187" s="8">
        <f t="shared" si="391"/>
        <v>0.16012091049543037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1.6367713004484301</v>
      </c>
      <c r="F188">
        <f>VLOOKUP(B188,home!$B$2:$E$405,3,FALSE)</f>
        <v>0.8</v>
      </c>
      <c r="G188">
        <f>VLOOKUP(C188,away!$B$2:$E$405,4,FALSE)</f>
        <v>1.27</v>
      </c>
      <c r="H188">
        <f>VLOOKUP(A188,away!$A$2:$E$405,3,FALSE)</f>
        <v>1.45291479820628</v>
      </c>
      <c r="I188">
        <f>VLOOKUP(C188,away!$B$2:$E$405,3,FALSE)</f>
        <v>0.56000000000000005</v>
      </c>
      <c r="J188">
        <f>VLOOKUP(B188,home!$B$2:$E$405,4,FALSE)</f>
        <v>0.95</v>
      </c>
      <c r="K188" s="3">
        <f t="shared" si="336"/>
        <v>1.6629596412556051</v>
      </c>
      <c r="L188" s="3">
        <f t="shared" si="337"/>
        <v>0.77295067264574102</v>
      </c>
      <c r="M188" s="5">
        <f t="shared" si="338"/>
        <v>8.7518041885056241E-2</v>
      </c>
      <c r="N188" s="5">
        <f t="shared" si="339"/>
        <v>0.14553897153656614</v>
      </c>
      <c r="O188" s="5">
        <f t="shared" si="340"/>
        <v>6.7647129343692353E-2</v>
      </c>
      <c r="P188" s="5">
        <f t="shared" si="341"/>
        <v>0.11249444594535814</v>
      </c>
      <c r="Q188" s="5">
        <f t="shared" si="342"/>
        <v>0.1210127179475789</v>
      </c>
      <c r="R188" s="5">
        <f t="shared" si="343"/>
        <v>2.6143947064380224E-2</v>
      </c>
      <c r="S188" s="5">
        <f t="shared" si="344"/>
        <v>3.6149690098110955E-2</v>
      </c>
      <c r="T188" s="5">
        <f t="shared" si="345"/>
        <v>9.3536861736270432E-2</v>
      </c>
      <c r="U188" s="5">
        <f t="shared" si="346"/>
        <v>4.3476328831187266E-2</v>
      </c>
      <c r="V188" s="5">
        <f t="shared" si="347"/>
        <v>5.1629219289998926E-3</v>
      </c>
      <c r="W188" s="5">
        <f t="shared" si="348"/>
        <v>6.7079755341823838E-2</v>
      </c>
      <c r="X188" s="5">
        <f t="shared" si="349"/>
        <v>5.1849342012374476E-2</v>
      </c>
      <c r="Y188" s="5">
        <f t="shared" si="350"/>
        <v>2.0038491892351965E-2</v>
      </c>
      <c r="Z188" s="5">
        <f t="shared" si="351"/>
        <v>6.7359938230091123E-3</v>
      </c>
      <c r="AA188" s="5">
        <f t="shared" si="352"/>
        <v>1.1201685871411205E-2</v>
      </c>
      <c r="AB188" s="5">
        <f t="shared" si="353"/>
        <v>9.3139757590899805E-3</v>
      </c>
      <c r="AC188" s="5">
        <f t="shared" si="354"/>
        <v>4.147716497593644E-4</v>
      </c>
      <c r="AD188" s="5">
        <f t="shared" si="355"/>
        <v>2.7887731469688298E-2</v>
      </c>
      <c r="AE188" s="5">
        <f t="shared" si="356"/>
        <v>2.1555840798059368E-2</v>
      </c>
      <c r="AF188" s="5">
        <f t="shared" si="357"/>
        <v>8.3308008221522484E-3</v>
      </c>
      <c r="AG188" s="5">
        <f t="shared" si="358"/>
        <v>2.1464326997200902E-3</v>
      </c>
      <c r="AH188" s="5">
        <f t="shared" si="359"/>
        <v>1.3016477391081126E-3</v>
      </c>
      <c r="AI188" s="5">
        <f t="shared" si="360"/>
        <v>2.1645876572683963E-3</v>
      </c>
      <c r="AJ188" s="5">
        <f t="shared" si="361"/>
        <v>1.7998109569986817E-3</v>
      </c>
      <c r="AK188" s="5">
        <f t="shared" si="362"/>
        <v>9.9767099445947829E-4</v>
      </c>
      <c r="AL188" s="5">
        <f t="shared" si="363"/>
        <v>2.1325663110608971E-5</v>
      </c>
      <c r="AM188" s="5">
        <f t="shared" si="364"/>
        <v>9.2752343840531021E-3</v>
      </c>
      <c r="AN188" s="5">
        <f t="shared" si="365"/>
        <v>7.1692986561007494E-3</v>
      </c>
      <c r="AO188" s="5">
        <f t="shared" si="366"/>
        <v>2.7707571093156407E-3</v>
      </c>
      <c r="AP188" s="5">
        <f t="shared" si="367"/>
        <v>7.1388619046116437E-4</v>
      </c>
      <c r="AQ188" s="5">
        <f t="shared" si="368"/>
        <v>1.3794970277736566E-4</v>
      </c>
      <c r="AR188" s="5">
        <f t="shared" si="369"/>
        <v>2.0122189909828477E-4</v>
      </c>
      <c r="AS188" s="5">
        <f t="shared" si="370"/>
        <v>3.346238971372552E-4</v>
      </c>
      <c r="AT188" s="5">
        <f t="shared" si="371"/>
        <v>2.7823301796946128E-4</v>
      </c>
      <c r="AU188" s="5">
        <f t="shared" si="372"/>
        <v>1.5423009324931988E-4</v>
      </c>
      <c r="AV188" s="5">
        <f t="shared" si="373"/>
        <v>6.4119605135176899E-5</v>
      </c>
      <c r="AW188" s="5">
        <f t="shared" si="374"/>
        <v>7.6143622134384913E-7</v>
      </c>
      <c r="AX188" s="5">
        <f t="shared" si="375"/>
        <v>2.5707234073110994E-3</v>
      </c>
      <c r="AY188" s="5">
        <f t="shared" si="376"/>
        <v>1.9870423868672653E-3</v>
      </c>
      <c r="AZ188" s="5">
        <f t="shared" si="377"/>
        <v>7.6794287475232578E-4</v>
      </c>
      <c r="BA188" s="5">
        <f t="shared" si="378"/>
        <v>1.9786065386443805E-4</v>
      </c>
      <c r="BB188" s="5">
        <f t="shared" si="379"/>
        <v>3.8234131373660879E-5</v>
      </c>
      <c r="BC188" s="5">
        <f t="shared" si="380"/>
        <v>5.9106195126593637E-6</v>
      </c>
      <c r="BD188" s="5">
        <f t="shared" si="381"/>
        <v>2.5922433709845426E-5</v>
      </c>
      <c r="BE188" s="5">
        <f t="shared" si="382"/>
        <v>4.3107961062596753E-5</v>
      </c>
      <c r="BF188" s="5">
        <f t="shared" si="383"/>
        <v>3.5843399731958257E-5</v>
      </c>
      <c r="BG188" s="5">
        <f t="shared" si="384"/>
        <v>1.9868709053212849E-5</v>
      </c>
      <c r="BH188" s="5">
        <f t="shared" si="385"/>
        <v>8.2602153198357127E-6</v>
      </c>
      <c r="BI188" s="5">
        <f t="shared" si="386"/>
        <v>2.7472809409936101E-6</v>
      </c>
      <c r="BJ188" s="8">
        <f t="shared" si="387"/>
        <v>0.58461178637297517</v>
      </c>
      <c r="BK188" s="8">
        <f t="shared" si="388"/>
        <v>0.24374823955726244</v>
      </c>
      <c r="BL188" s="8">
        <f t="shared" si="389"/>
        <v>0.16521496273000366</v>
      </c>
      <c r="BM188" s="8">
        <f t="shared" si="390"/>
        <v>0.4379694478099726</v>
      </c>
      <c r="BN188" s="8">
        <f t="shared" si="391"/>
        <v>0.56035525372263195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1.6367713004484301</v>
      </c>
      <c r="F189">
        <f>VLOOKUP(B189,home!$B$2:$E$405,3,FALSE)</f>
        <v>1.02</v>
      </c>
      <c r="G189">
        <f>VLOOKUP(C189,away!$B$2:$E$405,4,FALSE)</f>
        <v>1.41</v>
      </c>
      <c r="H189">
        <f>VLOOKUP(A189,away!$A$2:$E$405,3,FALSE)</f>
        <v>1.45291479820628</v>
      </c>
      <c r="I189">
        <f>VLOOKUP(C189,away!$B$2:$E$405,3,FALSE)</f>
        <v>0.42</v>
      </c>
      <c r="J189">
        <f>VLOOKUP(B189,home!$B$2:$E$405,4,FALSE)</f>
        <v>0.69</v>
      </c>
      <c r="K189" s="3">
        <f t="shared" si="336"/>
        <v>2.3540044843049324</v>
      </c>
      <c r="L189" s="3">
        <f t="shared" si="337"/>
        <v>0.4210547085201799</v>
      </c>
      <c r="M189" s="5">
        <f t="shared" si="338"/>
        <v>6.2345786157231485E-2</v>
      </c>
      <c r="N189" s="5">
        <f t="shared" si="339"/>
        <v>0.14676226019163929</v>
      </c>
      <c r="O189" s="5">
        <f t="shared" si="340"/>
        <v>2.6250986817894569E-2</v>
      </c>
      <c r="P189" s="5">
        <f t="shared" si="341"/>
        <v>6.179494068675348E-2</v>
      </c>
      <c r="Q189" s="5">
        <f t="shared" si="342"/>
        <v>0.17273950930892315</v>
      </c>
      <c r="R189" s="5">
        <f t="shared" si="343"/>
        <v>5.5265508014878404E-3</v>
      </c>
      <c r="S189" s="5">
        <f t="shared" si="344"/>
        <v>1.5312240529171918E-2</v>
      </c>
      <c r="T189" s="5">
        <f t="shared" si="345"/>
        <v>7.2732783741987522E-2</v>
      </c>
      <c r="U189" s="5">
        <f t="shared" si="346"/>
        <v>1.3009525369441395E-2</v>
      </c>
      <c r="V189" s="5">
        <f t="shared" si="347"/>
        <v>1.6863279846214582E-3</v>
      </c>
      <c r="W189" s="5">
        <f t="shared" si="348"/>
        <v>0.13554319317661287</v>
      </c>
      <c r="X189" s="5">
        <f t="shared" si="349"/>
        <v>5.7071099694873166E-2</v>
      </c>
      <c r="Y189" s="5">
        <f t="shared" si="350"/>
        <v>1.2015027623475474E-2</v>
      </c>
      <c r="Z189" s="5">
        <f t="shared" si="351"/>
        <v>7.7566007894747633E-4</v>
      </c>
      <c r="AA189" s="5">
        <f t="shared" si="352"/>
        <v>1.8259073041386772E-3</v>
      </c>
      <c r="AB189" s="5">
        <f t="shared" si="353"/>
        <v>2.1490969909337887E-3</v>
      </c>
      <c r="AC189" s="5">
        <f t="shared" si="354"/>
        <v>1.0446429523449906E-4</v>
      </c>
      <c r="AD189" s="5">
        <f t="shared" si="355"/>
        <v>7.9767321138689132E-2</v>
      </c>
      <c r="AE189" s="5">
        <f t="shared" si="356"/>
        <v>3.358640615148633E-2</v>
      </c>
      <c r="AF189" s="5">
        <f t="shared" si="357"/>
        <v>7.070857226177227E-3</v>
      </c>
      <c r="AG189" s="5">
        <f t="shared" si="358"/>
        <v>9.9240590945195322E-4</v>
      </c>
      <c r="AH189" s="5">
        <f t="shared" si="359"/>
        <v>8.1648832112992349E-5</v>
      </c>
      <c r="AI189" s="5">
        <f t="shared" si="360"/>
        <v>1.9220171693224455E-4</v>
      </c>
      <c r="AJ189" s="5">
        <f t="shared" si="361"/>
        <v>2.2622185177480553E-4</v>
      </c>
      <c r="AK189" s="5">
        <f t="shared" si="362"/>
        <v>1.7750908450855262E-4</v>
      </c>
      <c r="AL189" s="5">
        <f t="shared" si="363"/>
        <v>4.1416527568483414E-6</v>
      </c>
      <c r="AM189" s="5">
        <f t="shared" si="364"/>
        <v>3.7554526332293177E-2</v>
      </c>
      <c r="AN189" s="5">
        <f t="shared" si="365"/>
        <v>1.5812510138457123E-2</v>
      </c>
      <c r="AO189" s="5">
        <f t="shared" si="366"/>
        <v>3.3289659236602266E-3</v>
      </c>
      <c r="AP189" s="5">
        <f t="shared" si="367"/>
        <v>4.6722559222012265E-4</v>
      </c>
      <c r="AQ189" s="5">
        <f t="shared" si="368"/>
        <v>4.9181883886353041E-5</v>
      </c>
      <c r="AR189" s="5">
        <f t="shared" si="369"/>
        <v>6.8757250412698179E-6</v>
      </c>
      <c r="AS189" s="5">
        <f t="shared" si="370"/>
        <v>1.6185487579996867E-5</v>
      </c>
      <c r="AT189" s="5">
        <f t="shared" si="371"/>
        <v>1.9050355171987214E-5</v>
      </c>
      <c r="AU189" s="5">
        <f t="shared" si="372"/>
        <v>1.4948207167486518E-5</v>
      </c>
      <c r="AV189" s="5">
        <f t="shared" si="373"/>
        <v>8.797036676145601E-6</v>
      </c>
      <c r="AW189" s="5">
        <f t="shared" si="374"/>
        <v>1.1402944156265271E-7</v>
      </c>
      <c r="AX189" s="5">
        <f t="shared" si="375"/>
        <v>1.4733920565360957E-2</v>
      </c>
      <c r="AY189" s="5">
        <f t="shared" si="376"/>
        <v>6.2037866290075416E-3</v>
      </c>
      <c r="AZ189" s="5">
        <f t="shared" si="377"/>
        <v>1.3060667853990798E-3</v>
      </c>
      <c r="BA189" s="5">
        <f t="shared" si="378"/>
        <v>1.8330852321136597E-4</v>
      </c>
      <c r="BB189" s="5">
        <f t="shared" si="379"/>
        <v>1.9295729202506579E-5</v>
      </c>
      <c r="BC189" s="5">
        <f t="shared" si="380"/>
        <v>1.6249115270091459E-6</v>
      </c>
      <c r="BD189" s="5">
        <f t="shared" si="381"/>
        <v>4.8250940051946079E-7</v>
      </c>
      <c r="BE189" s="5">
        <f t="shared" si="382"/>
        <v>1.1358292925420953E-6</v>
      </c>
      <c r="BF189" s="5">
        <f t="shared" si="383"/>
        <v>1.3368736240244961E-6</v>
      </c>
      <c r="BG189" s="5">
        <f t="shared" si="384"/>
        <v>1.0490021686342164E-6</v>
      </c>
      <c r="BH189" s="5">
        <f t="shared" si="385"/>
        <v>6.1733895225263632E-7</v>
      </c>
      <c r="BI189" s="5">
        <f t="shared" si="386"/>
        <v>2.9064373238776295E-7</v>
      </c>
      <c r="BJ189" s="8">
        <f t="shared" si="387"/>
        <v>0.7979412771775416</v>
      </c>
      <c r="BK189" s="8">
        <f t="shared" si="388"/>
        <v>0.14745168793477723</v>
      </c>
      <c r="BL189" s="8">
        <f t="shared" si="389"/>
        <v>4.9510417778032105E-2</v>
      </c>
      <c r="BM189" s="8">
        <f t="shared" si="390"/>
        <v>0.5140553364058027</v>
      </c>
      <c r="BN189" s="8">
        <f t="shared" si="391"/>
        <v>0.47542003396392979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1.6367713004484301</v>
      </c>
      <c r="F190">
        <f>VLOOKUP(B190,home!$B$2:$E$405,3,FALSE)</f>
        <v>0.7</v>
      </c>
      <c r="G190">
        <f>VLOOKUP(C190,away!$B$2:$E$405,4,FALSE)</f>
        <v>0.72</v>
      </c>
      <c r="H190">
        <f>VLOOKUP(A190,away!$A$2:$E$405,3,FALSE)</f>
        <v>1.45291479820628</v>
      </c>
      <c r="I190">
        <f>VLOOKUP(C190,away!$B$2:$E$405,3,FALSE)</f>
        <v>0.94</v>
      </c>
      <c r="J190">
        <f>VLOOKUP(B190,home!$B$2:$E$405,4,FALSE)</f>
        <v>1.01</v>
      </c>
      <c r="K190" s="3">
        <f t="shared" si="336"/>
        <v>0.82493273542600865</v>
      </c>
      <c r="L190" s="3">
        <f t="shared" si="337"/>
        <v>1.3793973094170422</v>
      </c>
      <c r="M190" s="5">
        <f t="shared" si="338"/>
        <v>0.11032441296041375</v>
      </c>
      <c r="N190" s="5">
        <f t="shared" si="339"/>
        <v>9.101021976770271E-2</v>
      </c>
      <c r="O190" s="5">
        <f t="shared" si="340"/>
        <v>0.15218119840060937</v>
      </c>
      <c r="P190" s="5">
        <f t="shared" si="341"/>
        <v>0.12553925227702281</v>
      </c>
      <c r="Q190" s="5">
        <f t="shared" si="342"/>
        <v>3.7538654772346601E-2</v>
      </c>
      <c r="R190" s="5">
        <f t="shared" si="343"/>
        <v>0.10495916780883084</v>
      </c>
      <c r="S190" s="5">
        <f t="shared" si="344"/>
        <v>3.5713092504577777E-2</v>
      </c>
      <c r="T190" s="5">
        <f t="shared" si="345"/>
        <v>5.1780719392110111E-2</v>
      </c>
      <c r="U190" s="5">
        <f t="shared" si="346"/>
        <v>8.6584253408576284E-2</v>
      </c>
      <c r="V190" s="5">
        <f t="shared" si="347"/>
        <v>4.5153649931332354E-3</v>
      </c>
      <c r="W190" s="5">
        <f t="shared" si="348"/>
        <v>1.0322288388521493E-2</v>
      </c>
      <c r="X190" s="5">
        <f t="shared" si="349"/>
        <v>1.4238536830153322E-2</v>
      </c>
      <c r="Y190" s="5">
        <f t="shared" si="350"/>
        <v>9.8202996967744777E-3</v>
      </c>
      <c r="Z190" s="5">
        <f t="shared" si="351"/>
        <v>4.826013122471768E-2</v>
      </c>
      <c r="AA190" s="5">
        <f t="shared" si="352"/>
        <v>3.9811362063224484E-2</v>
      </c>
      <c r="AB190" s="5">
        <f t="shared" si="353"/>
        <v>1.6420847903925503E-2</v>
      </c>
      <c r="AC190" s="5">
        <f t="shared" si="354"/>
        <v>3.2112993499407296E-4</v>
      </c>
      <c r="AD190" s="5">
        <f t="shared" si="355"/>
        <v>2.1287983990497901E-3</v>
      </c>
      <c r="AE190" s="5">
        <f t="shared" si="356"/>
        <v>2.9364587839405868E-3</v>
      </c>
      <c r="AF190" s="5">
        <f t="shared" si="357"/>
        <v>2.0252716728908428E-3</v>
      </c>
      <c r="AG190" s="5">
        <f t="shared" si="358"/>
        <v>9.3121809880805997E-4</v>
      </c>
      <c r="AH190" s="5">
        <f t="shared" si="359"/>
        <v>1.6642473790872244E-2</v>
      </c>
      <c r="AI190" s="5">
        <f t="shared" si="360"/>
        <v>1.3728921428559896E-2</v>
      </c>
      <c r="AJ190" s="5">
        <f t="shared" si="361"/>
        <v>5.6627183542553314E-3</v>
      </c>
      <c r="AK190" s="5">
        <f t="shared" si="362"/>
        <v>1.5571205806409723E-3</v>
      </c>
      <c r="AL190" s="5">
        <f t="shared" si="363"/>
        <v>1.4616678517887191E-5</v>
      </c>
      <c r="AM190" s="5">
        <f t="shared" si="364"/>
        <v>3.5122309729973035E-4</v>
      </c>
      <c r="AN190" s="5">
        <f t="shared" si="365"/>
        <v>4.84476195420368E-4</v>
      </c>
      <c r="AO190" s="5">
        <f t="shared" si="366"/>
        <v>3.3414258021973044E-4</v>
      </c>
      <c r="AP190" s="5">
        <f t="shared" si="367"/>
        <v>1.5363845870558808E-4</v>
      </c>
      <c r="AQ190" s="5">
        <f t="shared" si="368"/>
        <v>5.2982119140367401E-5</v>
      </c>
      <c r="AR190" s="5">
        <f t="shared" si="369"/>
        <v>4.5913167138345624E-3</v>
      </c>
      <c r="AS190" s="5">
        <f t="shared" si="370"/>
        <v>3.7875274559506984E-3</v>
      </c>
      <c r="AT190" s="5">
        <f t="shared" si="371"/>
        <v>1.5622276923692609E-3</v>
      </c>
      <c r="AU190" s="5">
        <f t="shared" si="372"/>
        <v>4.2957758787481182E-4</v>
      </c>
      <c r="AV190" s="5">
        <f t="shared" si="373"/>
        <v>8.8593153660818753E-5</v>
      </c>
      <c r="AW190" s="5">
        <f t="shared" si="374"/>
        <v>4.6201290526079779E-7</v>
      </c>
      <c r="AX190" s="5">
        <f t="shared" si="375"/>
        <v>4.8289238400043607E-5</v>
      </c>
      <c r="AY190" s="5">
        <f t="shared" si="376"/>
        <v>6.6610045522818263E-5</v>
      </c>
      <c r="AZ190" s="5">
        <f t="shared" si="377"/>
        <v>4.5940858787161112E-5</v>
      </c>
      <c r="BA190" s="5">
        <f t="shared" si="378"/>
        <v>2.1123565667772766E-5</v>
      </c>
      <c r="BB190" s="5">
        <f t="shared" si="379"/>
        <v>7.2844474118549927E-6</v>
      </c>
      <c r="BC190" s="5">
        <f t="shared" si="380"/>
        <v>2.0096294321005422E-6</v>
      </c>
      <c r="BD190" s="5">
        <f t="shared" si="381"/>
        <v>1.0555416536241486E-3</v>
      </c>
      <c r="BE190" s="5">
        <f t="shared" si="382"/>
        <v>8.7075086368026142E-4</v>
      </c>
      <c r="BF190" s="5">
        <f t="shared" si="383"/>
        <v>3.5915544592515889E-4</v>
      </c>
      <c r="BG190" s="5">
        <f t="shared" si="384"/>
        <v>9.8759694816729753E-5</v>
      </c>
      <c r="BH190" s="5">
        <f t="shared" si="385"/>
        <v>2.0367526298750664E-5</v>
      </c>
      <c r="BI190" s="5">
        <f t="shared" si="386"/>
        <v>3.3603678366979118E-6</v>
      </c>
      <c r="BJ190" s="8">
        <f t="shared" si="387"/>
        <v>0.22430018603830557</v>
      </c>
      <c r="BK190" s="8">
        <f t="shared" si="388"/>
        <v>0.27649447939418231</v>
      </c>
      <c r="BL190" s="8">
        <f t="shared" si="389"/>
        <v>0.45041524189536686</v>
      </c>
      <c r="BM190" s="8">
        <f t="shared" si="390"/>
        <v>0.37785098453302884</v>
      </c>
      <c r="BN190" s="8">
        <f t="shared" si="391"/>
        <v>0.62155290598692614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1.25888324873096</v>
      </c>
      <c r="F191">
        <f>VLOOKUP(B191,home!$B$2:$E$405,3,FALSE)</f>
        <v>1.01</v>
      </c>
      <c r="G191">
        <f>VLOOKUP(C191,away!$B$2:$E$405,4,FALSE)</f>
        <v>2.02</v>
      </c>
      <c r="H191">
        <f>VLOOKUP(A191,away!$A$2:$E$405,3,FALSE)</f>
        <v>1.10152284263959</v>
      </c>
      <c r="I191">
        <f>VLOOKUP(C191,away!$B$2:$E$405,3,FALSE)</f>
        <v>0.65</v>
      </c>
      <c r="J191">
        <f>VLOOKUP(B191,home!$B$2:$E$405,4,FALSE)</f>
        <v>0.66</v>
      </c>
      <c r="K191" s="3">
        <f t="shared" si="336"/>
        <v>2.5683736040609046</v>
      </c>
      <c r="L191" s="3">
        <f t="shared" si="337"/>
        <v>0.47255329949238412</v>
      </c>
      <c r="M191" s="5">
        <f t="shared" si="338"/>
        <v>4.7790571707484977E-2</v>
      </c>
      <c r="N191" s="5">
        <f t="shared" si="339"/>
        <v>0.1227440428964843</v>
      </c>
      <c r="O191" s="5">
        <f t="shared" si="340"/>
        <v>2.2583592344999404E-2</v>
      </c>
      <c r="P191" s="5">
        <f t="shared" si="341"/>
        <v>5.8003102463768372E-2</v>
      </c>
      <c r="Q191" s="5">
        <f t="shared" si="342"/>
        <v>0.15762627991552486</v>
      </c>
      <c r="R191" s="5">
        <f t="shared" si="343"/>
        <v>5.3359755385102075E-3</v>
      </c>
      <c r="S191" s="5">
        <f t="shared" si="344"/>
        <v>1.7599495963423924E-2</v>
      </c>
      <c r="T191" s="5">
        <f t="shared" si="345"/>
        <v>7.4486818660791376E-2</v>
      </c>
      <c r="U191" s="5">
        <f t="shared" si="346"/>
        <v>1.3704778725024288E-2</v>
      </c>
      <c r="V191" s="5">
        <f t="shared" si="347"/>
        <v>2.3733769402731935E-3</v>
      </c>
      <c r="W191" s="5">
        <f t="shared" si="348"/>
        <v>0.13494772554711651</v>
      </c>
      <c r="X191" s="5">
        <f t="shared" si="349"/>
        <v>6.3769992966282593E-2</v>
      </c>
      <c r="Y191" s="5">
        <f t="shared" si="350"/>
        <v>1.5067360292411482E-2</v>
      </c>
      <c r="Z191" s="5">
        <f t="shared" si="351"/>
        <v>8.4051094891121668E-4</v>
      </c>
      <c r="AA191" s="5">
        <f t="shared" si="352"/>
        <v>2.1587461351077523E-3</v>
      </c>
      <c r="AB191" s="5">
        <f t="shared" si="353"/>
        <v>2.7722332956396241E-3</v>
      </c>
      <c r="AC191" s="5">
        <f t="shared" si="354"/>
        <v>1.800344986120064E-4</v>
      </c>
      <c r="AD191" s="5">
        <f t="shared" si="355"/>
        <v>8.6649044055817401E-2</v>
      </c>
      <c r="AE191" s="5">
        <f t="shared" si="356"/>
        <v>4.0946291666437457E-2</v>
      </c>
      <c r="AF191" s="5">
        <f t="shared" si="357"/>
        <v>9.6746526144762639E-3</v>
      </c>
      <c r="AG191" s="5">
        <f t="shared" si="358"/>
        <v>1.5239296714711266E-3</v>
      </c>
      <c r="AH191" s="5">
        <f t="shared" si="359"/>
        <v>9.9296555541867506E-5</v>
      </c>
      <c r="AI191" s="5">
        <f t="shared" si="360"/>
        <v>2.550306522279E-4</v>
      </c>
      <c r="AJ191" s="5">
        <f t="shared" si="361"/>
        <v>3.2750699770428744E-4</v>
      </c>
      <c r="AK191" s="5">
        <f t="shared" si="362"/>
        <v>2.8038677601630903E-4</v>
      </c>
      <c r="AL191" s="5">
        <f t="shared" si="363"/>
        <v>8.7402674602194443E-6</v>
      </c>
      <c r="AM191" s="5">
        <f t="shared" si="364"/>
        <v>4.4509423514014344E-2</v>
      </c>
      <c r="AN191" s="5">
        <f t="shared" si="365"/>
        <v>2.1033074940051379E-2</v>
      </c>
      <c r="AO191" s="5">
        <f t="shared" si="366"/>
        <v>4.969624480695929E-3</v>
      </c>
      <c r="AP191" s="5">
        <f t="shared" si="367"/>
        <v>7.828041485303291E-4</v>
      </c>
      <c r="AQ191" s="5">
        <f t="shared" si="368"/>
        <v>9.2479170811083316E-5</v>
      </c>
      <c r="AR191" s="5">
        <f t="shared" si="369"/>
        <v>9.3845829899076584E-6</v>
      </c>
      <c r="AS191" s="5">
        <f t="shared" si="370"/>
        <v>2.4103115236397789E-5</v>
      </c>
      <c r="AT191" s="5">
        <f t="shared" si="371"/>
        <v>3.0952902474401157E-5</v>
      </c>
      <c r="AU191" s="5">
        <f t="shared" si="372"/>
        <v>2.6499539228107795E-5</v>
      </c>
      <c r="AV191" s="5">
        <f t="shared" si="373"/>
        <v>1.7015179268312142E-5</v>
      </c>
      <c r="AW191" s="5">
        <f t="shared" si="374"/>
        <v>2.9466680871168147E-7</v>
      </c>
      <c r="AX191" s="5">
        <f t="shared" si="375"/>
        <v>1.9052804747560385E-2</v>
      </c>
      <c r="AY191" s="5">
        <f t="shared" si="376"/>
        <v>9.0034657480438183E-3</v>
      </c>
      <c r="AZ191" s="5">
        <f t="shared" si="377"/>
        <v>2.1273087230523863E-3</v>
      </c>
      <c r="BA191" s="5">
        <f t="shared" si="378"/>
        <v>3.3508891870577854E-4</v>
      </c>
      <c r="BB191" s="5">
        <f t="shared" si="379"/>
        <v>3.9586843539437719E-5</v>
      </c>
      <c r="BC191" s="5">
        <f t="shared" si="380"/>
        <v>3.7413787062100141E-6</v>
      </c>
      <c r="BD191" s="5">
        <f t="shared" si="381"/>
        <v>7.3911927604016089E-7</v>
      </c>
      <c r="BE191" s="5">
        <f t="shared" si="382"/>
        <v>1.8983344388341545E-6</v>
      </c>
      <c r="BF191" s="5">
        <f t="shared" si="383"/>
        <v>2.4378160321907068E-6</v>
      </c>
      <c r="BG191" s="5">
        <f t="shared" si="384"/>
        <v>2.0870741162116998E-6</v>
      </c>
      <c r="BH191" s="5">
        <f t="shared" si="385"/>
        <v>1.3400965174492183E-6</v>
      </c>
      <c r="BI191" s="5">
        <f t="shared" si="386"/>
        <v>6.883737044621028E-7</v>
      </c>
      <c r="BJ191" s="8">
        <f t="shared" si="387"/>
        <v>0.8093855409005245</v>
      </c>
      <c r="BK191" s="8">
        <f t="shared" si="388"/>
        <v>0.13495878758906651</v>
      </c>
      <c r="BL191" s="8">
        <f t="shared" si="389"/>
        <v>4.7634693154053942E-2</v>
      </c>
      <c r="BM191" s="8">
        <f t="shared" si="390"/>
        <v>0.56973279664454879</v>
      </c>
      <c r="BN191" s="8">
        <f t="shared" si="391"/>
        <v>0.41408356486677217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1.25888324873096</v>
      </c>
      <c r="F192">
        <f>VLOOKUP(B192,home!$B$2:$E$405,3,FALSE)</f>
        <v>0.57999999999999996</v>
      </c>
      <c r="G192">
        <f>VLOOKUP(C192,away!$B$2:$E$405,4,FALSE)</f>
        <v>0.79</v>
      </c>
      <c r="H192">
        <f>VLOOKUP(A192,away!$A$2:$E$405,3,FALSE)</f>
        <v>1.10152284263959</v>
      </c>
      <c r="I192">
        <f>VLOOKUP(C192,away!$B$2:$E$405,3,FALSE)</f>
        <v>1.73</v>
      </c>
      <c r="J192">
        <f>VLOOKUP(B192,home!$B$2:$E$405,4,FALSE)</f>
        <v>0.99</v>
      </c>
      <c r="K192" s="3">
        <f t="shared" si="336"/>
        <v>0.57682030456852584</v>
      </c>
      <c r="L192" s="3">
        <f t="shared" si="337"/>
        <v>1.8865781725888258</v>
      </c>
      <c r="M192" s="5">
        <f t="shared" si="338"/>
        <v>8.5145095051351732E-2</v>
      </c>
      <c r="N192" s="5">
        <f t="shared" si="339"/>
        <v>4.9113419660036788E-2</v>
      </c>
      <c r="O192" s="5">
        <f t="shared" si="340"/>
        <v>0.16063287782688104</v>
      </c>
      <c r="P192" s="5">
        <f t="shared" si="341"/>
        <v>9.265630551182033E-2</v>
      </c>
      <c r="Q192" s="5">
        <f t="shared" si="342"/>
        <v>1.4164808843352123E-2</v>
      </c>
      <c r="R192" s="5">
        <f t="shared" si="343"/>
        <v>0.15152324055416069</v>
      </c>
      <c r="S192" s="5">
        <f t="shared" si="344"/>
        <v>2.5207532347934967E-2</v>
      </c>
      <c r="T192" s="5">
        <f t="shared" si="345"/>
        <v>2.6723019182761289E-2</v>
      </c>
      <c r="U192" s="5">
        <f t="shared" si="346"/>
        <v>8.7401681765660974E-2</v>
      </c>
      <c r="V192" s="5">
        <f t="shared" si="347"/>
        <v>3.0479172275418836E-3</v>
      </c>
      <c r="W192" s="5">
        <f t="shared" si="348"/>
        <v>2.72351645039244E-3</v>
      </c>
      <c r="X192" s="5">
        <f t="shared" si="349"/>
        <v>5.1381266879969752E-3</v>
      </c>
      <c r="Y192" s="5">
        <f t="shared" si="350"/>
        <v>4.846738828785605E-3</v>
      </c>
      <c r="Z192" s="5">
        <f t="shared" si="351"/>
        <v>9.5286812756468511E-2</v>
      </c>
      <c r="AA192" s="5">
        <f t="shared" si="352"/>
        <v>5.4963368355550254E-2</v>
      </c>
      <c r="AB192" s="5">
        <f t="shared" si="353"/>
        <v>1.5851993437480286E-2</v>
      </c>
      <c r="AC192" s="5">
        <f t="shared" si="354"/>
        <v>2.0729963191034231E-4</v>
      </c>
      <c r="AD192" s="5">
        <f t="shared" si="355"/>
        <v>3.9274489710318936E-4</v>
      </c>
      <c r="AE192" s="5">
        <f t="shared" si="356"/>
        <v>7.4094395027052154E-4</v>
      </c>
      <c r="AF192" s="5">
        <f t="shared" si="357"/>
        <v>6.9892434184605317E-4</v>
      </c>
      <c r="AG192" s="5">
        <f t="shared" si="358"/>
        <v>4.3952513587259157E-4</v>
      </c>
      <c r="AH192" s="5">
        <f t="shared" si="359"/>
        <v>4.4941505270477994E-2</v>
      </c>
      <c r="AI192" s="5">
        <f t="shared" si="360"/>
        <v>2.5923172757885124E-2</v>
      </c>
      <c r="AJ192" s="5">
        <f t="shared" si="361"/>
        <v>7.4765062027929048E-3</v>
      </c>
      <c r="AK192" s="5">
        <f t="shared" si="362"/>
        <v>1.437533528334492E-3</v>
      </c>
      <c r="AL192" s="5">
        <f t="shared" si="363"/>
        <v>9.0234759924518457E-6</v>
      </c>
      <c r="AM192" s="5">
        <f t="shared" si="364"/>
        <v>4.5308646232959235E-5</v>
      </c>
      <c r="AN192" s="5">
        <f t="shared" si="365"/>
        <v>8.5478303012649827E-5</v>
      </c>
      <c r="AO192" s="5">
        <f t="shared" si="366"/>
        <v>8.0630750346799416E-5</v>
      </c>
      <c r="AP192" s="5">
        <f t="shared" si="367"/>
        <v>5.0705404547910223E-5</v>
      </c>
      <c r="AQ192" s="5">
        <f t="shared" si="368"/>
        <v>2.3914927363093403E-5</v>
      </c>
      <c r="AR192" s="5">
        <f t="shared" si="369"/>
        <v>1.6957132577313884E-2</v>
      </c>
      <c r="AS192" s="5">
        <f t="shared" si="370"/>
        <v>9.7812183778550645E-3</v>
      </c>
      <c r="AT192" s="5">
        <f t="shared" si="371"/>
        <v>2.8210026818828106E-3</v>
      </c>
      <c r="AU192" s="5">
        <f t="shared" si="372"/>
        <v>5.4240387538409031E-4</v>
      </c>
      <c r="AV192" s="5">
        <f t="shared" si="373"/>
        <v>7.821739214954992E-5</v>
      </c>
      <c r="AW192" s="5">
        <f t="shared" si="374"/>
        <v>2.7276378693170298E-7</v>
      </c>
      <c r="AX192" s="5">
        <f t="shared" si="375"/>
        <v>4.3558245199471865E-6</v>
      </c>
      <c r="AY192" s="5">
        <f t="shared" si="376"/>
        <v>8.2176034629595629E-6</v>
      </c>
      <c r="AZ192" s="5">
        <f t="shared" si="377"/>
        <v>7.7515756621049301E-6</v>
      </c>
      <c r="BA192" s="5">
        <f t="shared" si="378"/>
        <v>4.8746511490993119E-6</v>
      </c>
      <c r="BB192" s="5">
        <f t="shared" si="379"/>
        <v>2.2991026142189496E-6</v>
      </c>
      <c r="BC192" s="5">
        <f t="shared" si="380"/>
        <v>8.6748736170547516E-7</v>
      </c>
      <c r="BD192" s="5">
        <f t="shared" si="381"/>
        <v>5.3318260316758802E-3</v>
      </c>
      <c r="BE192" s="5">
        <f t="shared" si="382"/>
        <v>3.0755055154976754E-3</v>
      </c>
      <c r="BF192" s="5">
        <f t="shared" si="383"/>
        <v>8.8700701407577515E-4</v>
      </c>
      <c r="BG192" s="5">
        <f t="shared" si="384"/>
        <v>1.705478853378691E-4</v>
      </c>
      <c r="BH192" s="5">
        <f t="shared" si="385"/>
        <v>2.4593870791026918E-5</v>
      </c>
      <c r="BI192" s="5">
        <f t="shared" si="386"/>
        <v>2.8372488080398255E-6</v>
      </c>
      <c r="BJ192" s="8">
        <f t="shared" si="387"/>
        <v>0.10529617225469101</v>
      </c>
      <c r="BK192" s="8">
        <f t="shared" si="388"/>
        <v>0.20628139085001468</v>
      </c>
      <c r="BL192" s="8">
        <f t="shared" si="389"/>
        <v>0.58982417216999539</v>
      </c>
      <c r="BM192" s="8">
        <f t="shared" si="390"/>
        <v>0.44344485574389103</v>
      </c>
      <c r="BN192" s="8">
        <f t="shared" si="391"/>
        <v>0.55323574744760273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1.25888324873096</v>
      </c>
      <c r="F193">
        <f>VLOOKUP(B193,home!$B$2:$E$405,3,FALSE)</f>
        <v>0.72</v>
      </c>
      <c r="G193">
        <f>VLOOKUP(C193,away!$B$2:$E$405,4,FALSE)</f>
        <v>1.1599999999999999</v>
      </c>
      <c r="H193">
        <f>VLOOKUP(A193,away!$A$2:$E$405,3,FALSE)</f>
        <v>1.10152284263959</v>
      </c>
      <c r="I193">
        <f>VLOOKUP(C193,away!$B$2:$E$405,3,FALSE)</f>
        <v>0.65</v>
      </c>
      <c r="J193">
        <f>VLOOKUP(B193,home!$B$2:$E$405,4,FALSE)</f>
        <v>1.32</v>
      </c>
      <c r="K193" s="3">
        <f t="shared" si="336"/>
        <v>1.0514192893400978</v>
      </c>
      <c r="L193" s="3">
        <f t="shared" si="337"/>
        <v>0.94510659898476823</v>
      </c>
      <c r="M193" s="5">
        <f t="shared" si="338"/>
        <v>0.13580627078211455</v>
      </c>
      <c r="N193" s="5">
        <f t="shared" si="339"/>
        <v>0.14278933271365976</v>
      </c>
      <c r="O193" s="5">
        <f t="shared" si="340"/>
        <v>0.12835140269968878</v>
      </c>
      <c r="P193" s="5">
        <f t="shared" si="341"/>
        <v>0.1349511406123115</v>
      </c>
      <c r="Q193" s="5">
        <f t="shared" si="342"/>
        <v>7.5065729363571448E-2</v>
      </c>
      <c r="R193" s="5">
        <f t="shared" si="343"/>
        <v>6.0652878840213614E-2</v>
      </c>
      <c r="S193" s="5">
        <f t="shared" si="344"/>
        <v>3.3525348733311811E-2</v>
      </c>
      <c r="T193" s="5">
        <f t="shared" si="345"/>
        <v>7.0945116179116072E-2</v>
      </c>
      <c r="U193" s="5">
        <f t="shared" si="346"/>
        <v>6.3771606766608452E-2</v>
      </c>
      <c r="V193" s="5">
        <f t="shared" si="347"/>
        <v>3.70158332890127E-3</v>
      </c>
      <c r="W193" s="5">
        <f t="shared" si="348"/>
        <v>2.6308518607080802E-2</v>
      </c>
      <c r="X193" s="5">
        <f t="shared" si="349"/>
        <v>2.486435454506563E-2</v>
      </c>
      <c r="Y193" s="5">
        <f t="shared" si="350"/>
        <v>1.1749732780019218E-2</v>
      </c>
      <c r="Z193" s="5">
        <f t="shared" si="351"/>
        <v>1.910781201310317E-2</v>
      </c>
      <c r="AA193" s="5">
        <f t="shared" si="352"/>
        <v>2.0090322127661119E-2</v>
      </c>
      <c r="AB193" s="5">
        <f t="shared" si="353"/>
        <v>1.0561676107039546E-2</v>
      </c>
      <c r="AC193" s="5">
        <f t="shared" si="354"/>
        <v>2.2989222507450798E-4</v>
      </c>
      <c r="AD193" s="5">
        <f t="shared" si="355"/>
        <v>6.9153209843619088E-3</v>
      </c>
      <c r="AE193" s="5">
        <f t="shared" si="356"/>
        <v>6.5357154964182842E-3</v>
      </c>
      <c r="AF193" s="5">
        <f t="shared" si="357"/>
        <v>3.0884739223759642E-3</v>
      </c>
      <c r="AG193" s="5">
        <f t="shared" si="358"/>
        <v>9.729790282766317E-4</v>
      </c>
      <c r="AH193" s="5">
        <f t="shared" si="359"/>
        <v>4.5147298064360589E-3</v>
      </c>
      <c r="AI193" s="5">
        <f t="shared" si="360"/>
        <v>4.7468740046455581E-3</v>
      </c>
      <c r="AJ193" s="5">
        <f t="shared" si="361"/>
        <v>2.4954774462757081E-3</v>
      </c>
      <c r="AK193" s="5">
        <f t="shared" si="362"/>
        <v>8.7459770770914895E-4</v>
      </c>
      <c r="AL193" s="5">
        <f t="shared" si="363"/>
        <v>9.1377865876258012E-6</v>
      </c>
      <c r="AM193" s="5">
        <f t="shared" si="364"/>
        <v>1.454180374987293E-3</v>
      </c>
      <c r="AN193" s="5">
        <f t="shared" si="365"/>
        <v>1.3743554685146356E-3</v>
      </c>
      <c r="AO193" s="5">
        <f t="shared" si="366"/>
        <v>6.4945621132199221E-4</v>
      </c>
      <c r="AP193" s="5">
        <f t="shared" si="367"/>
        <v>2.0460178369068703E-4</v>
      </c>
      <c r="AQ193" s="5">
        <f t="shared" si="368"/>
        <v>4.8342623982530609E-5</v>
      </c>
      <c r="AR193" s="5">
        <f t="shared" si="369"/>
        <v>8.5338018653918909E-4</v>
      </c>
      <c r="AS193" s="5">
        <f t="shared" si="370"/>
        <v>8.9726038926795423E-4</v>
      </c>
      <c r="AT193" s="5">
        <f t="shared" si="371"/>
        <v>4.7169844041856587E-4</v>
      </c>
      <c r="AU193" s="5">
        <f t="shared" si="372"/>
        <v>1.6531761300257367E-4</v>
      </c>
      <c r="AV193" s="5">
        <f t="shared" si="373"/>
        <v>4.3454531794641832E-5</v>
      </c>
      <c r="AW193" s="5">
        <f t="shared" si="374"/>
        <v>2.5222913238635783E-7</v>
      </c>
      <c r="AX193" s="5">
        <f t="shared" si="375"/>
        <v>2.5482554940690937E-4</v>
      </c>
      <c r="AY193" s="5">
        <f t="shared" si="376"/>
        <v>2.4083730833438917E-4</v>
      </c>
      <c r="AZ193" s="5">
        <f t="shared" si="377"/>
        <v>1.1380846469428023E-4</v>
      </c>
      <c r="BA193" s="5">
        <f t="shared" si="378"/>
        <v>3.5853710334296426E-5</v>
      </c>
      <c r="BB193" s="5">
        <f t="shared" si="379"/>
        <v>8.4713945587579825E-6</v>
      </c>
      <c r="BC193" s="5">
        <f t="shared" si="380"/>
        <v>1.6012741800171659E-6</v>
      </c>
      <c r="BD193" s="5">
        <f t="shared" si="381"/>
        <v>1.3442254095683999E-4</v>
      </c>
      <c r="BE193" s="5">
        <f t="shared" si="382"/>
        <v>1.4133445248413088E-4</v>
      </c>
      <c r="BF193" s="5">
        <f t="shared" si="383"/>
        <v>7.4300884795068338E-5</v>
      </c>
      <c r="BG193" s="5">
        <f t="shared" si="384"/>
        <v>2.6040461162857079E-5</v>
      </c>
      <c r="BH193" s="5">
        <f t="shared" si="385"/>
        <v>6.8448607924849013E-6</v>
      </c>
      <c r="BI193" s="5">
        <f t="shared" si="386"/>
        <v>1.439363734013275E-6</v>
      </c>
      <c r="BJ193" s="8">
        <f t="shared" si="387"/>
        <v>0.37362160778395165</v>
      </c>
      <c r="BK193" s="8">
        <f t="shared" si="388"/>
        <v>0.30846421077663566</v>
      </c>
      <c r="BL193" s="8">
        <f t="shared" si="389"/>
        <v>0.29887505923122643</v>
      </c>
      <c r="BM193" s="8">
        <f t="shared" si="390"/>
        <v>0.32221134971415527</v>
      </c>
      <c r="BN193" s="8">
        <f t="shared" si="391"/>
        <v>0.67761675501155971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1.23157894736842</v>
      </c>
      <c r="F194">
        <f>VLOOKUP(B194,home!$B$2:$E$405,3,FALSE)</f>
        <v>1.05</v>
      </c>
      <c r="G194">
        <f>VLOOKUP(C194,away!$B$2:$E$405,4,FALSE)</f>
        <v>1.67</v>
      </c>
      <c r="H194">
        <f>VLOOKUP(A194,away!$A$2:$E$405,3,FALSE)</f>
        <v>1.1684210526315799</v>
      </c>
      <c r="I194">
        <f>VLOOKUP(C194,away!$B$2:$E$405,3,FALSE)</f>
        <v>0.86</v>
      </c>
      <c r="J194">
        <f>VLOOKUP(B194,home!$B$2:$E$405,4,FALSE)</f>
        <v>0.81</v>
      </c>
      <c r="K194" s="3">
        <f t="shared" si="336"/>
        <v>2.1595736842105242</v>
      </c>
      <c r="L194" s="3">
        <f t="shared" si="337"/>
        <v>0.81392210526315856</v>
      </c>
      <c r="M194" s="5">
        <f t="shared" si="338"/>
        <v>5.1124277871913086E-2</v>
      </c>
      <c r="N194" s="5">
        <f t="shared" si="339"/>
        <v>0.11040664511644992</v>
      </c>
      <c r="O194" s="5">
        <f t="shared" si="340"/>
        <v>4.1611179875566208E-2</v>
      </c>
      <c r="P194" s="5">
        <f t="shared" si="341"/>
        <v>8.9862409028223345E-2</v>
      </c>
      <c r="Q194" s="5">
        <f t="shared" si="342"/>
        <v>0.11921564267772783</v>
      </c>
      <c r="R194" s="5">
        <f t="shared" si="343"/>
        <v>1.6934129563402411E-2</v>
      </c>
      <c r="S194" s="5">
        <f t="shared" si="344"/>
        <v>3.948834532483509E-2</v>
      </c>
      <c r="T194" s="5">
        <f t="shared" si="345"/>
        <v>9.7032246868556687E-2</v>
      </c>
      <c r="U194" s="5">
        <f t="shared" si="346"/>
        <v>3.6570500570135299E-2</v>
      </c>
      <c r="V194" s="5">
        <f t="shared" si="347"/>
        <v>7.7121824766753864E-3</v>
      </c>
      <c r="W194" s="5">
        <f t="shared" si="348"/>
        <v>8.581832155768869E-2</v>
      </c>
      <c r="X194" s="5">
        <f t="shared" si="349"/>
        <v>6.984942895238469E-2</v>
      </c>
      <c r="Y194" s="5">
        <f t="shared" si="350"/>
        <v>2.842599713217718E-2</v>
      </c>
      <c r="Z194" s="5">
        <f t="shared" si="351"/>
        <v>4.5943541283478611E-3</v>
      </c>
      <c r="AA194" s="5">
        <f t="shared" si="352"/>
        <v>9.9218462715240235E-3</v>
      </c>
      <c r="AB194" s="5">
        <f t="shared" si="353"/>
        <v>1.0713479053382794E-2</v>
      </c>
      <c r="AC194" s="5">
        <f t="shared" si="354"/>
        <v>8.4724338057599641E-4</v>
      </c>
      <c r="AD194" s="5">
        <f t="shared" si="355"/>
        <v>4.6332747214775302E-2</v>
      </c>
      <c r="AE194" s="5">
        <f t="shared" si="356"/>
        <v>3.7711247155675663E-2</v>
      </c>
      <c r="AF194" s="5">
        <f t="shared" si="357"/>
        <v>1.5347008838523414E-2</v>
      </c>
      <c r="AG194" s="5">
        <f t="shared" si="358"/>
        <v>4.1637565811144268E-3</v>
      </c>
      <c r="AH194" s="5">
        <f t="shared" si="359"/>
        <v>9.3486159611734369E-4</v>
      </c>
      <c r="AI194" s="5">
        <f t="shared" si="360"/>
        <v>2.0189025013540632E-3</v>
      </c>
      <c r="AJ194" s="5">
        <f t="shared" si="361"/>
        <v>2.1799843564555186E-3</v>
      </c>
      <c r="AK194" s="5">
        <f t="shared" si="362"/>
        <v>1.5692789493973176E-3</v>
      </c>
      <c r="AL194" s="5">
        <f t="shared" si="363"/>
        <v>5.9568826695234413E-5</v>
      </c>
      <c r="AM194" s="5">
        <f t="shared" si="364"/>
        <v>2.0011796320441456E-2</v>
      </c>
      <c r="AN194" s="5">
        <f t="shared" si="365"/>
        <v>1.628804339123124E-2</v>
      </c>
      <c r="AO194" s="5">
        <f t="shared" si="366"/>
        <v>6.6285992838043028E-3</v>
      </c>
      <c r="AP194" s="5">
        <f t="shared" si="367"/>
        <v>1.7983878280066212E-3</v>
      </c>
      <c r="AQ194" s="5">
        <f t="shared" si="368"/>
        <v>3.6593690176269704E-4</v>
      </c>
      <c r="AR194" s="5">
        <f t="shared" si="369"/>
        <v>1.5218090368830103E-4</v>
      </c>
      <c r="AS194" s="5">
        <f t="shared" si="370"/>
        <v>3.2864587484463122E-4</v>
      </c>
      <c r="AT194" s="5">
        <f t="shared" si="371"/>
        <v>3.5486749136940559E-4</v>
      </c>
      <c r="AU194" s="5">
        <f t="shared" si="372"/>
        <v>2.5545416524772453E-4</v>
      </c>
      <c r="AV194" s="5">
        <f t="shared" si="373"/>
        <v>1.3791802319773811E-4</v>
      </c>
      <c r="AW194" s="5">
        <f t="shared" si="374"/>
        <v>2.9084889327216821E-6</v>
      </c>
      <c r="AX194" s="5">
        <f t="shared" si="375"/>
        <v>7.2028247845677233E-3</v>
      </c>
      <c r="AY194" s="5">
        <f t="shared" si="376"/>
        <v>5.8625383124970174E-3</v>
      </c>
      <c r="AZ194" s="5">
        <f t="shared" si="377"/>
        <v>2.3858247627467485E-3</v>
      </c>
      <c r="BA194" s="5">
        <f t="shared" si="378"/>
        <v>6.4729183789460324E-4</v>
      </c>
      <c r="BB194" s="5">
        <f t="shared" si="379"/>
        <v>1.3171128385470863E-4</v>
      </c>
      <c r="BC194" s="5">
        <f t="shared" si="380"/>
        <v>2.1440545088387589E-5</v>
      </c>
      <c r="BD194" s="5">
        <f t="shared" si="381"/>
        <v>2.0643900251805318E-5</v>
      </c>
      <c r="BE194" s="5">
        <f t="shared" si="382"/>
        <v>4.4582023723265778E-5</v>
      </c>
      <c r="BF194" s="5">
        <f t="shared" si="383"/>
        <v>4.8139082610807038E-5</v>
      </c>
      <c r="BG194" s="5">
        <f t="shared" si="384"/>
        <v>3.4653298662778443E-5</v>
      </c>
      <c r="BH194" s="5">
        <f t="shared" si="385"/>
        <v>1.8709087965806016E-5</v>
      </c>
      <c r="BI194" s="5">
        <f t="shared" si="386"/>
        <v>8.0807308053069023E-6</v>
      </c>
      <c r="BJ194" s="8">
        <f t="shared" si="387"/>
        <v>0.67564743734696942</v>
      </c>
      <c r="BK194" s="8">
        <f t="shared" si="388"/>
        <v>0.19495656522141513</v>
      </c>
      <c r="BL194" s="8">
        <f t="shared" si="389"/>
        <v>0.12385803731970255</v>
      </c>
      <c r="BM194" s="8">
        <f t="shared" si="390"/>
        <v>0.56404248005958768</v>
      </c>
      <c r="BN194" s="8">
        <f t="shared" si="391"/>
        <v>0.42915428413328277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1.23157894736842</v>
      </c>
      <c r="F195">
        <f>VLOOKUP(B195,home!$B$2:$E$405,3,FALSE)</f>
        <v>0.81</v>
      </c>
      <c r="G195">
        <f>VLOOKUP(C195,away!$B$2:$E$405,4,FALSE)</f>
        <v>1.07</v>
      </c>
      <c r="H195">
        <f>VLOOKUP(A195,away!$A$2:$E$405,3,FALSE)</f>
        <v>1.1684210526315799</v>
      </c>
      <c r="I195">
        <f>VLOOKUP(C195,away!$B$2:$E$405,3,FALSE)</f>
        <v>1.07</v>
      </c>
      <c r="J195">
        <f>VLOOKUP(B195,home!$B$2:$E$405,4,FALSE)</f>
        <v>1.55</v>
      </c>
      <c r="K195" s="3">
        <f t="shared" si="336"/>
        <v>1.0674094736842097</v>
      </c>
      <c r="L195" s="3">
        <f t="shared" si="337"/>
        <v>1.9378263157894755</v>
      </c>
      <c r="M195" s="5">
        <f t="shared" si="338"/>
        <v>4.9527074988620558E-2</v>
      </c>
      <c r="N195" s="5">
        <f t="shared" si="339"/>
        <v>5.2865669046721853E-2</v>
      </c>
      <c r="O195" s="5">
        <f t="shared" si="340"/>
        <v>9.5974869257027653E-2</v>
      </c>
      <c r="P195" s="5">
        <f t="shared" si="341"/>
        <v>0.10244448468055473</v>
      </c>
      <c r="Q195" s="5">
        <f t="shared" si="342"/>
        <v>2.8214657986562492E-2</v>
      </c>
      <c r="R195" s="5">
        <f t="shared" si="343"/>
        <v>9.2991313650361257E-2</v>
      </c>
      <c r="S195" s="5">
        <f t="shared" si="344"/>
        <v>5.2975430327127822E-2</v>
      </c>
      <c r="T195" s="5">
        <f t="shared" si="345"/>
        <v>5.46751067373605E-2</v>
      </c>
      <c r="U195" s="5">
        <f t="shared" si="346"/>
        <v>9.9259809160735374E-2</v>
      </c>
      <c r="V195" s="5">
        <f t="shared" si="347"/>
        <v>1.2175249961404769E-2</v>
      </c>
      <c r="W195" s="5">
        <f t="shared" si="348"/>
        <v>1.0038864410538886E-2</v>
      </c>
      <c r="X195" s="5">
        <f t="shared" si="349"/>
        <v>1.9453575635384655E-2</v>
      </c>
      <c r="Y195" s="5">
        <f t="shared" si="350"/>
        <v>1.8848825401224678E-2</v>
      </c>
      <c r="Z195" s="5">
        <f t="shared" si="351"/>
        <v>6.006700491050105E-2</v>
      </c>
      <c r="AA195" s="5">
        <f t="shared" si="352"/>
        <v>6.4116090097304762E-2</v>
      </c>
      <c r="AB195" s="5">
        <f t="shared" si="353"/>
        <v>3.4219060992726723E-2</v>
      </c>
      <c r="AC195" s="5">
        <f t="shared" si="354"/>
        <v>1.5739966579386545E-3</v>
      </c>
      <c r="AD195" s="5">
        <f t="shared" si="355"/>
        <v>2.678894744210113E-3</v>
      </c>
      <c r="AE195" s="5">
        <f t="shared" si="356"/>
        <v>5.1912327325604728E-3</v>
      </c>
      <c r="AF195" s="5">
        <f t="shared" si="357"/>
        <v>5.0298537002716973E-3</v>
      </c>
      <c r="AG195" s="5">
        <f t="shared" si="358"/>
        <v>3.2489942883191887E-3</v>
      </c>
      <c r="AH195" s="5">
        <f t="shared" si="359"/>
        <v>2.9099855706556127E-2</v>
      </c>
      <c r="AI195" s="5">
        <f t="shared" si="360"/>
        <v>3.106146166402152E-2</v>
      </c>
      <c r="AJ195" s="5">
        <f t="shared" si="361"/>
        <v>1.6577649223327735E-2</v>
      </c>
      <c r="AK195" s="5">
        <f t="shared" si="362"/>
        <v>5.8983799441312355E-3</v>
      </c>
      <c r="AL195" s="5">
        <f t="shared" si="363"/>
        <v>1.3022959789043827E-4</v>
      </c>
      <c r="AM195" s="5">
        <f t="shared" si="364"/>
        <v>5.7189552579454278E-4</v>
      </c>
      <c r="AN195" s="5">
        <f t="shared" si="365"/>
        <v>1.108234199766924E-3</v>
      </c>
      <c r="AO195" s="5">
        <f t="shared" si="366"/>
        <v>1.073782698183118E-3</v>
      </c>
      <c r="AP195" s="5">
        <f t="shared" si="367"/>
        <v>6.9360145665955811E-4</v>
      </c>
      <c r="AQ195" s="5">
        <f t="shared" si="368"/>
        <v>3.3601978884620104E-4</v>
      </c>
      <c r="AR195" s="5">
        <f t="shared" si="369"/>
        <v>1.1278093234768203E-2</v>
      </c>
      <c r="AS195" s="5">
        <f t="shared" si="370"/>
        <v>1.2038343563885372E-2</v>
      </c>
      <c r="AT195" s="5">
        <f t="shared" si="371"/>
        <v>6.4249209837782895E-3</v>
      </c>
      <c r="AU195" s="5">
        <f t="shared" si="372"/>
        <v>2.2860071752524727E-3</v>
      </c>
      <c r="AV195" s="5">
        <f t="shared" si="373"/>
        <v>6.1002642894364206E-4</v>
      </c>
      <c r="AW195" s="5">
        <f t="shared" si="374"/>
        <v>7.4826098480854092E-6</v>
      </c>
      <c r="AX195" s="5">
        <f t="shared" si="375"/>
        <v>1.0174111703178449E-4</v>
      </c>
      <c r="AY195" s="5">
        <f t="shared" si="376"/>
        <v>1.9715661398200882E-4</v>
      </c>
      <c r="AZ195" s="5">
        <f t="shared" si="377"/>
        <v>1.91027637453142E-4</v>
      </c>
      <c r="BA195" s="5">
        <f t="shared" si="378"/>
        <v>1.2339279429992995E-4</v>
      </c>
      <c r="BB195" s="5">
        <f t="shared" si="379"/>
        <v>5.9778450993300426E-5</v>
      </c>
      <c r="BC195" s="5">
        <f t="shared" si="380"/>
        <v>2.3168051090389815E-5</v>
      </c>
      <c r="BD195" s="5">
        <f t="shared" si="381"/>
        <v>3.6424976437101804E-3</v>
      </c>
      <c r="BE195" s="5">
        <f t="shared" si="382"/>
        <v>3.8880364927686576E-3</v>
      </c>
      <c r="BF195" s="5">
        <f t="shared" si="383"/>
        <v>2.0750634932055968E-3</v>
      </c>
      <c r="BG195" s="5">
        <f t="shared" si="384"/>
        <v>7.383141437146346E-4</v>
      </c>
      <c r="BH195" s="5">
        <f t="shared" si="385"/>
        <v>1.9702087788901144E-4</v>
      </c>
      <c r="BI195" s="5">
        <f t="shared" si="386"/>
        <v>4.2060390314462155E-5</v>
      </c>
      <c r="BJ195" s="8">
        <f t="shared" si="387"/>
        <v>0.20472547301725544</v>
      </c>
      <c r="BK195" s="8">
        <f t="shared" si="388"/>
        <v>0.21902362282751894</v>
      </c>
      <c r="BL195" s="8">
        <f t="shared" si="389"/>
        <v>0.51241887412442289</v>
      </c>
      <c r="BM195" s="8">
        <f t="shared" si="390"/>
        <v>0.57402723126571598</v>
      </c>
      <c r="BN195" s="8">
        <f t="shared" si="391"/>
        <v>0.42201806960984856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1.23157894736842</v>
      </c>
      <c r="F196">
        <f>VLOOKUP(B196,home!$B$2:$E$405,3,FALSE)</f>
        <v>2.39</v>
      </c>
      <c r="G196">
        <f>VLOOKUP(C196,away!$B$2:$E$405,4,FALSE)</f>
        <v>0.87</v>
      </c>
      <c r="H196">
        <f>VLOOKUP(A196,away!$A$2:$E$405,3,FALSE)</f>
        <v>1.1684210526315799</v>
      </c>
      <c r="I196">
        <f>VLOOKUP(C196,away!$B$2:$E$405,3,FALSE)</f>
        <v>0.81</v>
      </c>
      <c r="J196">
        <f>VLOOKUP(B196,home!$B$2:$E$405,4,FALSE)</f>
        <v>0.11</v>
      </c>
      <c r="K196" s="3">
        <f t="shared" si="336"/>
        <v>2.5608221052631559</v>
      </c>
      <c r="L196" s="3">
        <f t="shared" si="337"/>
        <v>0.10410631578947378</v>
      </c>
      <c r="M196" s="5">
        <f t="shared" si="338"/>
        <v>6.9604335560034578E-2</v>
      </c>
      <c r="N196" s="5">
        <f t="shared" si="339"/>
        <v>0.17824432112429089</v>
      </c>
      <c r="O196" s="5">
        <f t="shared" si="340"/>
        <v>7.2462509381294588E-3</v>
      </c>
      <c r="P196" s="5">
        <f t="shared" si="341"/>
        <v>1.8556359582645798E-2</v>
      </c>
      <c r="Q196" s="5">
        <f t="shared" si="342"/>
        <v>0.22822599883635433</v>
      </c>
      <c r="R196" s="5">
        <f t="shared" si="343"/>
        <v>3.7719024422733791E-4</v>
      </c>
      <c r="S196" s="5">
        <f t="shared" si="344"/>
        <v>1.2367709503650617E-3</v>
      </c>
      <c r="T196" s="5">
        <f t="shared" si="345"/>
        <v>2.3759767906225578E-2</v>
      </c>
      <c r="U196" s="5">
        <f t="shared" si="346"/>
        <v>9.6591711530697529E-4</v>
      </c>
      <c r="V196" s="5">
        <f t="shared" si="347"/>
        <v>3.6635595392617557E-5</v>
      </c>
      <c r="W196" s="5">
        <f t="shared" si="348"/>
        <v>0.19481539427196654</v>
      </c>
      <c r="X196" s="5">
        <f t="shared" si="349"/>
        <v>2.0281512956728188E-2</v>
      </c>
      <c r="Y196" s="5">
        <f t="shared" si="350"/>
        <v>1.055716796280724E-3</v>
      </c>
      <c r="Z196" s="5">
        <f t="shared" si="351"/>
        <v>1.3089295559413332E-5</v>
      </c>
      <c r="AA196" s="5">
        <f t="shared" si="352"/>
        <v>3.3519357410868522E-5</v>
      </c>
      <c r="AB196" s="5">
        <f t="shared" si="353"/>
        <v>4.2918555705984258E-5</v>
      </c>
      <c r="AC196" s="5">
        <f t="shared" si="354"/>
        <v>6.1043546727360194E-7</v>
      </c>
      <c r="AD196" s="5">
        <f t="shared" si="355"/>
        <v>0.12472189202430228</v>
      </c>
      <c r="AE196" s="5">
        <f t="shared" si="356"/>
        <v>1.2984336676942662E-2</v>
      </c>
      <c r="AF196" s="5">
        <f t="shared" si="357"/>
        <v>6.7587572720331952E-4</v>
      </c>
      <c r="AG196" s="5">
        <f t="shared" si="358"/>
        <v>2.3454310630223017E-5</v>
      </c>
      <c r="AH196" s="5">
        <f t="shared" si="359"/>
        <v>3.406695842425101E-7</v>
      </c>
      <c r="AI196" s="5">
        <f t="shared" si="360"/>
        <v>8.7239420191902867E-7</v>
      </c>
      <c r="AJ196" s="5">
        <f t="shared" si="361"/>
        <v>1.1170231783888291E-6</v>
      </c>
      <c r="AK196" s="5">
        <f t="shared" si="362"/>
        <v>9.5349921576980786E-7</v>
      </c>
      <c r="AL196" s="5">
        <f t="shared" si="363"/>
        <v>6.5096290003138026E-9</v>
      </c>
      <c r="AM196" s="5">
        <f t="shared" si="364"/>
        <v>6.3878115621215509E-2</v>
      </c>
      <c r="AN196" s="5">
        <f t="shared" si="365"/>
        <v>6.6501152768987798E-3</v>
      </c>
      <c r="AO196" s="5">
        <f t="shared" si="366"/>
        <v>3.4615950052661399E-4</v>
      </c>
      <c r="AP196" s="5">
        <f t="shared" si="367"/>
        <v>1.2012463425116735E-5</v>
      </c>
      <c r="AQ196" s="5">
        <f t="shared" si="368"/>
        <v>3.1264332768617649E-7</v>
      </c>
      <c r="AR196" s="5">
        <f t="shared" si="369"/>
        <v>7.0931710634038978E-9</v>
      </c>
      <c r="AS196" s="5">
        <f t="shared" si="370"/>
        <v>1.8164349255577668E-8</v>
      </c>
      <c r="AT196" s="5">
        <f t="shared" si="371"/>
        <v>2.3257833550701824E-8</v>
      </c>
      <c r="AU196" s="5">
        <f t="shared" si="372"/>
        <v>1.9853058092389438E-8</v>
      </c>
      <c r="AV196" s="5">
        <f t="shared" si="373"/>
        <v>1.2710037505016116E-8</v>
      </c>
      <c r="AW196" s="5">
        <f t="shared" si="374"/>
        <v>4.8207013218808189E-11</v>
      </c>
      <c r="AX196" s="5">
        <f t="shared" si="375"/>
        <v>2.7263415087560732E-2</v>
      </c>
      <c r="AY196" s="5">
        <f t="shared" si="376"/>
        <v>2.8382937006051013E-3</v>
      </c>
      <c r="AZ196" s="5">
        <f t="shared" si="377"/>
        <v>1.4774215014923438E-4</v>
      </c>
      <c r="BA196" s="5">
        <f t="shared" si="378"/>
        <v>5.1269636462840168E-6</v>
      </c>
      <c r="BB196" s="5">
        <f t="shared" si="379"/>
        <v>1.3343732410029888E-7</v>
      </c>
      <c r="BC196" s="5">
        <f t="shared" si="380"/>
        <v>2.7783336401776146E-9</v>
      </c>
      <c r="BD196" s="5">
        <f t="shared" si="381"/>
        <v>1.2307398444591404E-10</v>
      </c>
      <c r="BE196" s="5">
        <f t="shared" si="382"/>
        <v>3.1517057995191047E-10</v>
      </c>
      <c r="BF196" s="5">
        <f t="shared" si="383"/>
        <v>4.0354789403473063E-10</v>
      </c>
      <c r="BG196" s="5">
        <f t="shared" si="384"/>
        <v>3.4447145585884402E-10</v>
      </c>
      <c r="BH196" s="5">
        <f t="shared" si="385"/>
        <v>2.2053252969887732E-10</v>
      </c>
      <c r="BI196" s="5">
        <f t="shared" si="386"/>
        <v>1.1294891539649761E-10</v>
      </c>
      <c r="BJ196" s="8">
        <f t="shared" si="387"/>
        <v>0.88592970025393736</v>
      </c>
      <c r="BK196" s="8">
        <f t="shared" si="388"/>
        <v>9.227301233413944E-2</v>
      </c>
      <c r="BL196" s="8">
        <f t="shared" si="389"/>
        <v>8.669162395155772E-3</v>
      </c>
      <c r="BM196" s="8">
        <f t="shared" si="390"/>
        <v>0.48179221434071179</v>
      </c>
      <c r="BN196" s="8">
        <f t="shared" si="391"/>
        <v>0.50225445628568244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1.23157894736842</v>
      </c>
      <c r="F197">
        <f>VLOOKUP(B197,home!$B$2:$E$405,3,FALSE)</f>
        <v>0.76</v>
      </c>
      <c r="G197">
        <f>VLOOKUP(C197,away!$B$2:$E$405,4,FALSE)</f>
        <v>1.19</v>
      </c>
      <c r="H197">
        <f>VLOOKUP(A197,away!$A$2:$E$405,3,FALSE)</f>
        <v>1.1684210526315799</v>
      </c>
      <c r="I197">
        <f>VLOOKUP(C197,away!$B$2:$E$405,3,FALSE)</f>
        <v>0.53</v>
      </c>
      <c r="J197">
        <f>VLOOKUP(B197,home!$B$2:$E$405,4,FALSE)</f>
        <v>1.55</v>
      </c>
      <c r="K197" s="3">
        <f t="shared" si="336"/>
        <v>1.1138399999999991</v>
      </c>
      <c r="L197" s="3">
        <f t="shared" si="337"/>
        <v>0.95985789473684302</v>
      </c>
      <c r="M197" s="5">
        <f t="shared" si="338"/>
        <v>0.12572002166356036</v>
      </c>
      <c r="N197" s="5">
        <f t="shared" si="339"/>
        <v>0.14003198892973995</v>
      </c>
      <c r="O197" s="5">
        <f t="shared" si="340"/>
        <v>0.12067335532025533</v>
      </c>
      <c r="P197" s="5">
        <f t="shared" si="341"/>
        <v>0.1344108100899131</v>
      </c>
      <c r="Q197" s="5">
        <f t="shared" si="342"/>
        <v>7.7986615274750704E-2</v>
      </c>
      <c r="R197" s="5">
        <f t="shared" si="343"/>
        <v>5.7914636394265646E-2</v>
      </c>
      <c r="S197" s="5">
        <f t="shared" si="344"/>
        <v>3.5925594089885417E-2</v>
      </c>
      <c r="T197" s="5">
        <f t="shared" si="345"/>
        <v>7.4856068355274336E-2</v>
      </c>
      <c r="U197" s="5">
        <f t="shared" si="346"/>
        <v>6.4507638601388792E-2</v>
      </c>
      <c r="V197" s="5">
        <f t="shared" si="347"/>
        <v>4.267673642049212E-3</v>
      </c>
      <c r="W197" s="5">
        <f t="shared" si="348"/>
        <v>2.8954870519209405E-2</v>
      </c>
      <c r="X197" s="5">
        <f t="shared" si="349"/>
        <v>2.779256105894622E-2</v>
      </c>
      <c r="Y197" s="5">
        <f t="shared" si="350"/>
        <v>1.3338454573692642E-2</v>
      </c>
      <c r="Z197" s="5">
        <f t="shared" si="351"/>
        <v>1.8529940321283193E-2</v>
      </c>
      <c r="AA197" s="5">
        <f t="shared" si="352"/>
        <v>2.0639388727458057E-2</v>
      </c>
      <c r="AB197" s="5">
        <f t="shared" si="353"/>
        <v>1.149448837009593E-2</v>
      </c>
      <c r="AC197" s="5">
        <f t="shared" si="354"/>
        <v>2.8516811793225872E-4</v>
      </c>
      <c r="AD197" s="5">
        <f t="shared" si="355"/>
        <v>8.0627732447790534E-3</v>
      </c>
      <c r="AE197" s="5">
        <f t="shared" si="356"/>
        <v>7.7391165524741661E-3</v>
      </c>
      <c r="AF197" s="5">
        <f t="shared" si="357"/>
        <v>3.7142260605904538E-3</v>
      </c>
      <c r="AG197" s="5">
        <f t="shared" si="358"/>
        <v>1.1883764023650238E-3</v>
      </c>
      <c r="AH197" s="5">
        <f t="shared" si="359"/>
        <v>4.4465273765965556E-3</v>
      </c>
      <c r="AI197" s="5">
        <f t="shared" si="360"/>
        <v>4.9527200531483033E-3</v>
      </c>
      <c r="AJ197" s="5">
        <f t="shared" si="361"/>
        <v>2.7582688519993503E-3</v>
      </c>
      <c r="AK197" s="5">
        <f t="shared" si="362"/>
        <v>1.0240900593703178E-3</v>
      </c>
      <c r="AL197" s="5">
        <f t="shared" si="363"/>
        <v>1.219525012353718E-5</v>
      </c>
      <c r="AM197" s="5">
        <f t="shared" si="364"/>
        <v>1.7961278701929388E-3</v>
      </c>
      <c r="AN197" s="5">
        <f t="shared" si="365"/>
        <v>1.7240275161615637E-3</v>
      </c>
      <c r="AO197" s="5">
        <f t="shared" si="366"/>
        <v>8.2741071106561361E-4</v>
      </c>
      <c r="AP197" s="5">
        <f t="shared" si="367"/>
        <v>2.6473223440205142E-4</v>
      </c>
      <c r="AQ197" s="5">
        <f t="shared" si="368"/>
        <v>6.3526331295533366E-5</v>
      </c>
      <c r="AR197" s="5">
        <f t="shared" si="369"/>
        <v>8.5360688131794172E-4</v>
      </c>
      <c r="AS197" s="5">
        <f t="shared" si="370"/>
        <v>9.5078148868717541E-4</v>
      </c>
      <c r="AT197" s="5">
        <f t="shared" si="371"/>
        <v>5.2950922667966121E-4</v>
      </c>
      <c r="AU197" s="5">
        <f t="shared" si="372"/>
        <v>1.965961856816244E-4</v>
      </c>
      <c r="AV197" s="5">
        <f t="shared" si="373"/>
        <v>5.4744173864905142E-5</v>
      </c>
      <c r="AW197" s="5">
        <f t="shared" si="374"/>
        <v>3.621745779638336E-7</v>
      </c>
      <c r="AX197" s="5">
        <f t="shared" si="375"/>
        <v>3.3343317782261666E-4</v>
      </c>
      <c r="AY197" s="5">
        <f t="shared" si="376"/>
        <v>3.2004846810023221E-4</v>
      </c>
      <c r="AZ197" s="5">
        <f t="shared" si="377"/>
        <v>1.5360052440222026E-4</v>
      </c>
      <c r="BA197" s="5">
        <f t="shared" si="378"/>
        <v>4.9144891994396751E-5</v>
      </c>
      <c r="BB197" s="5">
        <f t="shared" si="379"/>
        <v>1.1793028141702797E-5</v>
      </c>
      <c r="BC197" s="5">
        <f t="shared" si="380"/>
        <v>2.2639262329334387E-6</v>
      </c>
      <c r="BD197" s="5">
        <f t="shared" si="381"/>
        <v>1.3655688400578692E-4</v>
      </c>
      <c r="BE197" s="5">
        <f t="shared" si="382"/>
        <v>1.5210251968100557E-4</v>
      </c>
      <c r="BF197" s="5">
        <f t="shared" si="383"/>
        <v>8.4708935260745548E-5</v>
      </c>
      <c r="BG197" s="5">
        <f t="shared" si="384"/>
        <v>3.1450733483609569E-5</v>
      </c>
      <c r="BH197" s="5">
        <f t="shared" si="385"/>
        <v>8.7577712458459225E-6</v>
      </c>
      <c r="BI197" s="5">
        <f t="shared" si="386"/>
        <v>1.9509511848946032E-6</v>
      </c>
      <c r="BJ197" s="8">
        <f t="shared" si="387"/>
        <v>0.38921115965163383</v>
      </c>
      <c r="BK197" s="8">
        <f t="shared" si="388"/>
        <v>0.30094151132156416</v>
      </c>
      <c r="BL197" s="8">
        <f t="shared" si="389"/>
        <v>0.29141187950567143</v>
      </c>
      <c r="BM197" s="8">
        <f t="shared" si="390"/>
        <v>0.34303737683414526</v>
      </c>
      <c r="BN197" s="8">
        <f t="shared" si="391"/>
        <v>0.65673742767248511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1.23157894736842</v>
      </c>
      <c r="F198">
        <f>VLOOKUP(B198,home!$B$2:$E$405,3,FALSE)</f>
        <v>0.38</v>
      </c>
      <c r="G198">
        <f>VLOOKUP(C198,away!$B$2:$E$405,4,FALSE)</f>
        <v>0.54</v>
      </c>
      <c r="H198">
        <f>VLOOKUP(A198,away!$A$2:$E$405,3,FALSE)</f>
        <v>1.1684210526315799</v>
      </c>
      <c r="I198">
        <f>VLOOKUP(C198,away!$B$2:$E$405,3,FALSE)</f>
        <v>1.19</v>
      </c>
      <c r="J198">
        <f>VLOOKUP(B198,home!$B$2:$E$405,4,FALSE)</f>
        <v>0.74</v>
      </c>
      <c r="K198" s="3">
        <f t="shared" si="336"/>
        <v>0.25271999999999978</v>
      </c>
      <c r="L198" s="3">
        <f t="shared" si="337"/>
        <v>1.0289115789473693</v>
      </c>
      <c r="M198" s="5">
        <f t="shared" si="338"/>
        <v>0.27758403052058339</v>
      </c>
      <c r="N198" s="5">
        <f t="shared" si="339"/>
        <v>7.0151036193161764E-2</v>
      </c>
      <c r="O198" s="5">
        <f t="shared" si="340"/>
        <v>0.28560942313350818</v>
      </c>
      <c r="P198" s="5">
        <f t="shared" si="341"/>
        <v>7.2179213414300128E-2</v>
      </c>
      <c r="Q198" s="5">
        <f t="shared" si="342"/>
        <v>8.8642849333679125E-3</v>
      </c>
      <c r="R198" s="5">
        <f t="shared" si="343"/>
        <v>0.14693342125927261</v>
      </c>
      <c r="S198" s="5">
        <f t="shared" si="344"/>
        <v>4.6921276769204883E-3</v>
      </c>
      <c r="T198" s="5">
        <f t="shared" si="345"/>
        <v>9.1205654070309547E-3</v>
      </c>
      <c r="U198" s="5">
        <f t="shared" si="346"/>
        <v>3.7133014220643343E-2</v>
      </c>
      <c r="V198" s="5">
        <f t="shared" si="347"/>
        <v>1.3556418866685603E-4</v>
      </c>
      <c r="W198" s="5">
        <f t="shared" si="348"/>
        <v>7.4672736278691236E-4</v>
      </c>
      <c r="X198" s="5">
        <f t="shared" si="349"/>
        <v>7.6831642988828698E-4</v>
      </c>
      <c r="Y198" s="5">
        <f t="shared" si="350"/>
        <v>3.952648355037816E-4</v>
      </c>
      <c r="Z198" s="5">
        <f t="shared" si="351"/>
        <v>5.0393832822672381E-2</v>
      </c>
      <c r="AA198" s="5">
        <f t="shared" si="352"/>
        <v>1.2735529430945752E-2</v>
      </c>
      <c r="AB198" s="5">
        <f t="shared" si="353"/>
        <v>1.6092614988943035E-3</v>
      </c>
      <c r="AC198" s="5">
        <f t="shared" si="354"/>
        <v>2.2031428840599037E-6</v>
      </c>
      <c r="AD198" s="5">
        <f t="shared" si="355"/>
        <v>4.7178234780877087E-5</v>
      </c>
      <c r="AE198" s="5">
        <f t="shared" si="356"/>
        <v>4.8542232040341935E-5</v>
      </c>
      <c r="AF198" s="5">
        <f t="shared" si="357"/>
        <v>2.4972832307128902E-5</v>
      </c>
      <c r="AG198" s="5">
        <f t="shared" si="358"/>
        <v>8.5649454399719569E-6</v>
      </c>
      <c r="AH198" s="5">
        <f t="shared" si="359"/>
        <v>1.2962699524696397E-2</v>
      </c>
      <c r="AI198" s="5">
        <f t="shared" si="360"/>
        <v>3.2759334238812703E-3</v>
      </c>
      <c r="AJ198" s="5">
        <f t="shared" si="361"/>
        <v>4.1394694744163691E-4</v>
      </c>
      <c r="AK198" s="5">
        <f t="shared" si="362"/>
        <v>3.4870890852483467E-5</v>
      </c>
      <c r="AL198" s="5">
        <f t="shared" si="363"/>
        <v>2.291502434236251E-8</v>
      </c>
      <c r="AM198" s="5">
        <f t="shared" si="364"/>
        <v>2.3845766987646509E-6</v>
      </c>
      <c r="AN198" s="5">
        <f t="shared" si="365"/>
        <v>2.4535185762470426E-6</v>
      </c>
      <c r="AO198" s="5">
        <f t="shared" si="366"/>
        <v>1.2622268361315229E-6</v>
      </c>
      <c r="AP198" s="5">
        <f t="shared" si="367"/>
        <v>4.3290660231794254E-7</v>
      </c>
      <c r="AQ198" s="5">
        <f t="shared" si="368"/>
        <v>1.1135565393192376E-7</v>
      </c>
      <c r="AR198" s="5">
        <f t="shared" si="369"/>
        <v>2.6674943270751377E-3</v>
      </c>
      <c r="AS198" s="5">
        <f t="shared" si="370"/>
        <v>6.7412916633842815E-4</v>
      </c>
      <c r="AT198" s="5">
        <f t="shared" si="371"/>
        <v>8.5182961458523702E-5</v>
      </c>
      <c r="AU198" s="5">
        <f t="shared" si="372"/>
        <v>7.1758126732660307E-6</v>
      </c>
      <c r="AV198" s="5">
        <f t="shared" si="373"/>
        <v>4.533678446969475E-7</v>
      </c>
      <c r="AW198" s="5">
        <f t="shared" si="374"/>
        <v>1.6551428782157724E-10</v>
      </c>
      <c r="AX198" s="5">
        <f t="shared" si="375"/>
        <v>1.0043837055196691E-7</v>
      </c>
      <c r="AY198" s="5">
        <f t="shared" si="376"/>
        <v>1.0334220243152523E-7</v>
      </c>
      <c r="AZ198" s="5">
        <f t="shared" si="377"/>
        <v>5.3164994337859649E-8</v>
      </c>
      <c r="BA198" s="5">
        <f t="shared" si="378"/>
        <v>1.8234026089631704E-8</v>
      </c>
      <c r="BB198" s="5">
        <f t="shared" si="379"/>
        <v>4.6903001436126195E-9</v>
      </c>
      <c r="BC198" s="5">
        <f t="shared" si="380"/>
        <v>9.6518082530030712E-10</v>
      </c>
      <c r="BD198" s="5">
        <f t="shared" si="381"/>
        <v>4.5743596665067152E-4</v>
      </c>
      <c r="BE198" s="5">
        <f t="shared" si="382"/>
        <v>1.156032174919576E-4</v>
      </c>
      <c r="BF198" s="5">
        <f t="shared" si="383"/>
        <v>1.4607622562283749E-5</v>
      </c>
      <c r="BG198" s="5">
        <f t="shared" si="384"/>
        <v>1.230546124646782E-6</v>
      </c>
      <c r="BH198" s="5">
        <f t="shared" si="385"/>
        <v>7.7745904155183632E-8</v>
      </c>
      <c r="BI198" s="5">
        <f t="shared" si="386"/>
        <v>3.9295889796196006E-9</v>
      </c>
      <c r="BJ198" s="8">
        <f t="shared" si="387"/>
        <v>9.0182378825749726E-2</v>
      </c>
      <c r="BK198" s="8">
        <f t="shared" si="388"/>
        <v>0.35459326520058165</v>
      </c>
      <c r="BL198" s="8">
        <f t="shared" si="389"/>
        <v>0.50473149499384895</v>
      </c>
      <c r="BM198" s="8">
        <f t="shared" si="390"/>
        <v>0.13857945921197046</v>
      </c>
      <c r="BN198" s="8">
        <f t="shared" si="391"/>
        <v>0.86132140945419389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1.6629213483146099</v>
      </c>
      <c r="F199">
        <f>VLOOKUP(B199,home!$B$2:$E$405,3,FALSE)</f>
        <v>0.84</v>
      </c>
      <c r="G199">
        <f>VLOOKUP(C199,away!$B$2:$E$405,4,FALSE)</f>
        <v>0.87</v>
      </c>
      <c r="H199">
        <f>VLOOKUP(A199,away!$A$2:$E$405,3,FALSE)</f>
        <v>1.3258426966292101</v>
      </c>
      <c r="I199">
        <f>VLOOKUP(C199,away!$B$2:$E$405,3,FALSE)</f>
        <v>0.87</v>
      </c>
      <c r="J199">
        <f>VLOOKUP(B199,home!$B$2:$E$405,4,FALSE)</f>
        <v>1.66</v>
      </c>
      <c r="K199" s="3">
        <f t="shared" si="336"/>
        <v>1.215262921348317</v>
      </c>
      <c r="L199" s="3">
        <f t="shared" si="337"/>
        <v>1.914782022471905</v>
      </c>
      <c r="M199" s="5">
        <f t="shared" si="338"/>
        <v>4.3715832452083866E-2</v>
      </c>
      <c r="N199" s="5">
        <f t="shared" si="339"/>
        <v>5.3126230254892999E-2</v>
      </c>
      <c r="O199" s="5">
        <f t="shared" si="340"/>
        <v>8.3706290076644083E-2</v>
      </c>
      <c r="P199" s="5">
        <f t="shared" si="341"/>
        <v>0.10172515061377212</v>
      </c>
      <c r="Q199" s="5">
        <f t="shared" si="342"/>
        <v>3.2281168889892305E-2</v>
      </c>
      <c r="R199" s="5">
        <f t="shared" si="343"/>
        <v>8.0139649703288268E-2</v>
      </c>
      <c r="S199" s="5">
        <f t="shared" si="344"/>
        <v>5.9177680527626279E-2</v>
      </c>
      <c r="T199" s="5">
        <f t="shared" si="345"/>
        <v>6.1811401854745124E-2</v>
      </c>
      <c r="U199" s="5">
        <f t="shared" si="346"/>
        <v>9.7390744814248878E-2</v>
      </c>
      <c r="V199" s="5">
        <f t="shared" si="347"/>
        <v>1.5300478687478657E-2</v>
      </c>
      <c r="W199" s="5">
        <f t="shared" si="348"/>
        <v>1.3076702536556311E-2</v>
      </c>
      <c r="X199" s="5">
        <f t="shared" si="349"/>
        <v>2.5039034930210778E-2</v>
      </c>
      <c r="Y199" s="5">
        <f t="shared" si="350"/>
        <v>2.3972146972206843E-2</v>
      </c>
      <c r="Z199" s="5">
        <f t="shared" si="351"/>
        <v>5.1149986846350776E-2</v>
      </c>
      <c r="AA199" s="5">
        <f t="shared" si="352"/>
        <v>6.2160682441824232E-2</v>
      </c>
      <c r="AB199" s="5">
        <f t="shared" si="353"/>
        <v>3.7770786268628176E-2</v>
      </c>
      <c r="AC199" s="5">
        <f t="shared" si="354"/>
        <v>2.2252285551415609E-3</v>
      </c>
      <c r="AD199" s="5">
        <f t="shared" si="355"/>
        <v>3.9729079315445953E-3</v>
      </c>
      <c r="AE199" s="5">
        <f t="shared" si="356"/>
        <v>7.6072526842576324E-3</v>
      </c>
      <c r="AF199" s="5">
        <f t="shared" si="357"/>
        <v>7.2831153401088306E-3</v>
      </c>
      <c r="AG199" s="5">
        <f t="shared" si="358"/>
        <v>4.6485261069432477E-3</v>
      </c>
      <c r="AH199" s="5">
        <f t="shared" si="359"/>
        <v>2.4485268815766723E-2</v>
      </c>
      <c r="AI199" s="5">
        <f t="shared" si="360"/>
        <v>2.9756039311047512E-2</v>
      </c>
      <c r="AJ199" s="5">
        <f t="shared" si="361"/>
        <v>1.8080705630449483E-2</v>
      </c>
      <c r="AK199" s="5">
        <f t="shared" si="362"/>
        <v>7.3242703814996668E-3</v>
      </c>
      <c r="AL199" s="5">
        <f t="shared" si="363"/>
        <v>2.0712103347907422E-4</v>
      </c>
      <c r="AM199" s="5">
        <f t="shared" si="364"/>
        <v>9.6562553982735611E-4</v>
      </c>
      <c r="AN199" s="5">
        <f t="shared" si="365"/>
        <v>1.8489624241011498E-3</v>
      </c>
      <c r="AO199" s="5">
        <f t="shared" si="366"/>
        <v>1.7701800049474783E-3</v>
      </c>
      <c r="AP199" s="5">
        <f t="shared" si="367"/>
        <v>1.1298362833375532E-3</v>
      </c>
      <c r="AQ199" s="5">
        <f t="shared" si="368"/>
        <v>5.408475509178052E-4</v>
      </c>
      <c r="AR199" s="5">
        <f t="shared" si="369"/>
        <v>9.3767905087644102E-3</v>
      </c>
      <c r="AS199" s="5">
        <f t="shared" si="370"/>
        <v>1.1395265826552209E-2</v>
      </c>
      <c r="AT199" s="5">
        <f t="shared" si="371"/>
        <v>6.9241220189582408E-3</v>
      </c>
      <c r="AU199" s="5">
        <f t="shared" si="372"/>
        <v>2.8048762508437993E-3</v>
      </c>
      <c r="AV199" s="5">
        <f t="shared" si="373"/>
        <v>8.521655266552383E-4</v>
      </c>
      <c r="AW199" s="5">
        <f t="shared" si="374"/>
        <v>1.338786401486158E-5</v>
      </c>
      <c r="AX199" s="5">
        <f t="shared" si="375"/>
        <v>1.955814857431899E-4</v>
      </c>
      <c r="AY199" s="5">
        <f t="shared" si="376"/>
        <v>3.7449591282940519E-4</v>
      </c>
      <c r="AZ199" s="5">
        <f t="shared" si="377"/>
        <v>3.5853902068747539E-4</v>
      </c>
      <c r="BA199" s="5">
        <f t="shared" si="378"/>
        <v>2.288413570556868E-4</v>
      </c>
      <c r="BB199" s="5">
        <f t="shared" si="379"/>
        <v>1.0954532912207585E-4</v>
      </c>
      <c r="BC199" s="5">
        <f t="shared" si="380"/>
        <v>4.195108536974375E-5</v>
      </c>
      <c r="BD199" s="5">
        <f t="shared" si="381"/>
        <v>2.9924183157778797E-3</v>
      </c>
      <c r="BE199" s="5">
        <f t="shared" si="382"/>
        <v>3.6365750243284368E-3</v>
      </c>
      <c r="BF199" s="5">
        <f t="shared" si="383"/>
        <v>2.2096973938838514E-3</v>
      </c>
      <c r="BG199" s="5">
        <f t="shared" si="384"/>
        <v>8.9512110339568397E-4</v>
      </c>
      <c r="BH199" s="5">
        <f t="shared" si="385"/>
        <v>2.719518717682922E-4</v>
      </c>
      <c r="BI199" s="5">
        <f t="shared" si="386"/>
        <v>6.6098605230255483E-5</v>
      </c>
      <c r="BJ199" s="8">
        <f t="shared" si="387"/>
        <v>0.24038289349529759</v>
      </c>
      <c r="BK199" s="8">
        <f t="shared" si="388"/>
        <v>0.22272598778241098</v>
      </c>
      <c r="BL199" s="8">
        <f t="shared" si="389"/>
        <v>0.48223951988955538</v>
      </c>
      <c r="BM199" s="8">
        <f t="shared" si="390"/>
        <v>0.60144295797422653</v>
      </c>
      <c r="BN199" s="8">
        <f t="shared" si="391"/>
        <v>0.39469432199057364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1.6629213483146099</v>
      </c>
      <c r="F200">
        <f>VLOOKUP(B200,home!$B$2:$E$405,3,FALSE)</f>
        <v>0.6</v>
      </c>
      <c r="G200">
        <f>VLOOKUP(C200,away!$B$2:$E$405,4,FALSE)</f>
        <v>1.2</v>
      </c>
      <c r="H200">
        <f>VLOOKUP(A200,away!$A$2:$E$405,3,FALSE)</f>
        <v>1.3258426966292101</v>
      </c>
      <c r="I200">
        <f>VLOOKUP(C200,away!$B$2:$E$405,3,FALSE)</f>
        <v>0.96</v>
      </c>
      <c r="J200">
        <f>VLOOKUP(B200,home!$B$2:$E$405,4,FALSE)</f>
        <v>0.75</v>
      </c>
      <c r="K200" s="3">
        <f t="shared" si="336"/>
        <v>1.1973033707865191</v>
      </c>
      <c r="L200" s="3">
        <f t="shared" si="337"/>
        <v>0.95460674157303127</v>
      </c>
      <c r="M200" s="5">
        <f t="shared" si="338"/>
        <v>0.11626187230673526</v>
      </c>
      <c r="N200" s="5">
        <f t="shared" si="339"/>
        <v>0.13920073160680599</v>
      </c>
      <c r="O200" s="5">
        <f t="shared" si="340"/>
        <v>0.11098436709191239</v>
      </c>
      <c r="P200" s="5">
        <f t="shared" si="341"/>
        <v>0.13288195682375514</v>
      </c>
      <c r="Q200" s="5">
        <f t="shared" si="342"/>
        <v>8.33327525843892E-2</v>
      </c>
      <c r="R200" s="5">
        <f t="shared" si="343"/>
        <v>5.297321251757782E-2</v>
      </c>
      <c r="S200" s="5">
        <f t="shared" si="344"/>
        <v>3.7969486683312653E-2</v>
      </c>
      <c r="T200" s="5">
        <f t="shared" si="345"/>
        <v>7.9550007410895365E-2</v>
      </c>
      <c r="U200" s="5">
        <f t="shared" si="346"/>
        <v>6.3425005908686549E-2</v>
      </c>
      <c r="V200" s="5">
        <f t="shared" si="347"/>
        <v>4.8219301917930349E-3</v>
      </c>
      <c r="W200" s="5">
        <f t="shared" si="348"/>
        <v>3.3258195188736073E-2</v>
      </c>
      <c r="X200" s="5">
        <f t="shared" si="349"/>
        <v>3.1748497339719205E-2</v>
      </c>
      <c r="Y200" s="5">
        <f t="shared" si="350"/>
        <v>1.51536647976547E-2</v>
      </c>
      <c r="Z200" s="5">
        <f t="shared" si="351"/>
        <v>1.6856195264020227E-2</v>
      </c>
      <c r="AA200" s="5">
        <f t="shared" si="352"/>
        <v>2.0181979408247178E-2</v>
      </c>
      <c r="AB200" s="5">
        <f t="shared" si="353"/>
        <v>1.2081975987319235E-2</v>
      </c>
      <c r="AC200" s="5">
        <f t="shared" si="354"/>
        <v>3.4445273568626953E-4</v>
      </c>
      <c r="AD200" s="5">
        <f t="shared" si="355"/>
        <v>9.9550373014374218E-3</v>
      </c>
      <c r="AE200" s="5">
        <f t="shared" si="356"/>
        <v>9.5031457205631605E-3</v>
      </c>
      <c r="AF200" s="5">
        <f t="shared" si="357"/>
        <v>4.5358834855002469E-3</v>
      </c>
      <c r="AG200" s="5">
        <f t="shared" si="358"/>
        <v>1.4433283180827717E-3</v>
      </c>
      <c r="AH200" s="5">
        <f t="shared" si="359"/>
        <v>4.0227594090762771E-3</v>
      </c>
      <c r="AI200" s="5">
        <f t="shared" si="360"/>
        <v>4.8164634003502122E-3</v>
      </c>
      <c r="AJ200" s="5">
        <f t="shared" si="361"/>
        <v>2.8833839322546049E-3</v>
      </c>
      <c r="AK200" s="5">
        <f t="shared" si="362"/>
        <v>1.1507617671200423E-3</v>
      </c>
      <c r="AL200" s="5">
        <f t="shared" si="363"/>
        <v>1.574774348396092E-5</v>
      </c>
      <c r="AM200" s="5">
        <f t="shared" si="364"/>
        <v>2.3838399434633097E-3</v>
      </c>
      <c r="AN200" s="5">
        <f t="shared" si="365"/>
        <v>2.2756296808611491E-3</v>
      </c>
      <c r="AO200" s="5">
        <f t="shared" si="366"/>
        <v>1.086165717336869E-3</v>
      </c>
      <c r="AP200" s="5">
        <f t="shared" si="367"/>
        <v>3.4562037207842763E-4</v>
      </c>
      <c r="AQ200" s="5">
        <f t="shared" si="368"/>
        <v>8.2482884302761606E-5</v>
      </c>
      <c r="AR200" s="5">
        <f t="shared" si="369"/>
        <v>7.680306503261117E-4</v>
      </c>
      <c r="AS200" s="5">
        <f t="shared" si="370"/>
        <v>9.1956568650281597E-4</v>
      </c>
      <c r="AT200" s="5">
        <f t="shared" si="371"/>
        <v>5.5049954805472061E-4</v>
      </c>
      <c r="AU200" s="5">
        <f t="shared" si="372"/>
        <v>2.1970498816745748E-4</v>
      </c>
      <c r="AV200" s="5">
        <f t="shared" si="373"/>
        <v>6.5763380727877285E-5</v>
      </c>
      <c r="AW200" s="5">
        <f t="shared" si="374"/>
        <v>4.9997067639642276E-7</v>
      </c>
      <c r="AX200" s="5">
        <f t="shared" si="375"/>
        <v>4.7569659995402782E-4</v>
      </c>
      <c r="AY200" s="5">
        <f t="shared" si="376"/>
        <v>4.5410318125948423E-4</v>
      </c>
      <c r="AZ200" s="5">
        <f t="shared" si="377"/>
        <v>2.167449791000319E-4</v>
      </c>
      <c r="BA200" s="5">
        <f t="shared" si="378"/>
        <v>6.8968739416998747E-5</v>
      </c>
      <c r="BB200" s="5">
        <f t="shared" si="379"/>
        <v>1.6459505901315163E-5</v>
      </c>
      <c r="BC200" s="5">
        <f t="shared" si="380"/>
        <v>3.1424710592713103E-6</v>
      </c>
      <c r="BD200" s="5">
        <f t="shared" si="381"/>
        <v>1.2219453942267089E-4</v>
      </c>
      <c r="BE200" s="5">
        <f t="shared" si="382"/>
        <v>1.4630393394247007E-4</v>
      </c>
      <c r="BF200" s="5">
        <f t="shared" si="383"/>
        <v>8.758509663432383E-5</v>
      </c>
      <c r="BG200" s="5">
        <f t="shared" si="384"/>
        <v>3.495531047697965E-5</v>
      </c>
      <c r="BH200" s="5">
        <f t="shared" si="385"/>
        <v>1.0463027765244266E-5</v>
      </c>
      <c r="BI200" s="5">
        <f t="shared" si="386"/>
        <v>2.5054836823919775E-6</v>
      </c>
      <c r="BJ200" s="8">
        <f t="shared" si="387"/>
        <v>0.41509009782851758</v>
      </c>
      <c r="BK200" s="8">
        <f t="shared" si="388"/>
        <v>0.29274954966602584</v>
      </c>
      <c r="BL200" s="8">
        <f t="shared" si="389"/>
        <v>0.2754474810682474</v>
      </c>
      <c r="BM200" s="8">
        <f t="shared" si="390"/>
        <v>0.36405482768505221</v>
      </c>
      <c r="BN200" s="8">
        <f t="shared" si="391"/>
        <v>0.63563489293117581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1.6629213483146099</v>
      </c>
      <c r="F201">
        <f>VLOOKUP(B201,home!$B$2:$E$405,3,FALSE)</f>
        <v>1.86</v>
      </c>
      <c r="G201">
        <f>VLOOKUP(C201,away!$B$2:$E$405,4,FALSE)</f>
        <v>1.47</v>
      </c>
      <c r="H201">
        <f>VLOOKUP(A201,away!$A$2:$E$405,3,FALSE)</f>
        <v>1.3258426966292101</v>
      </c>
      <c r="I201">
        <f>VLOOKUP(C201,away!$B$2:$E$405,3,FALSE)</f>
        <v>1</v>
      </c>
      <c r="J201">
        <f>VLOOKUP(B201,home!$B$2:$E$405,4,FALSE)</f>
        <v>0.98</v>
      </c>
      <c r="K201" s="3">
        <f t="shared" si="336"/>
        <v>4.5467595505618066</v>
      </c>
      <c r="L201" s="3">
        <f t="shared" si="337"/>
        <v>1.2993258426966259</v>
      </c>
      <c r="M201" s="5">
        <f t="shared" si="338"/>
        <v>2.8911949255664609E-3</v>
      </c>
      <c r="N201" s="5">
        <f t="shared" si="339"/>
        <v>1.3145568140355139E-2</v>
      </c>
      <c r="O201" s="5">
        <f t="shared" si="340"/>
        <v>3.7566042830618502E-3</v>
      </c>
      <c r="P201" s="5">
        <f t="shared" si="341"/>
        <v>1.7080376401692854E-2</v>
      </c>
      <c r="Q201" s="5">
        <f t="shared" si="342"/>
        <v>2.9884868744860366E-2</v>
      </c>
      <c r="R201" s="5">
        <f t="shared" si="343"/>
        <v>2.440526512883547E-3</v>
      </c>
      <c r="S201" s="5">
        <f t="shared" si="344"/>
        <v>2.5226529647283027E-2</v>
      </c>
      <c r="T201" s="5">
        <f t="shared" si="345"/>
        <v>3.8830182265793746E-2</v>
      </c>
      <c r="U201" s="5">
        <f t="shared" si="346"/>
        <v>1.1096487230852568E-2</v>
      </c>
      <c r="V201" s="5">
        <f t="shared" si="347"/>
        <v>1.6559036537448189E-2</v>
      </c>
      <c r="W201" s="5">
        <f t="shared" si="348"/>
        <v>4.5293104127659974E-2</v>
      </c>
      <c r="X201" s="5">
        <f t="shared" si="349"/>
        <v>5.8850500689017815E-2</v>
      </c>
      <c r="Y201" s="5">
        <f t="shared" si="350"/>
        <v>3.8232988200438224E-2</v>
      </c>
      <c r="Z201" s="5">
        <f t="shared" si="351"/>
        <v>1.0570130559919577E-3</v>
      </c>
      <c r="AA201" s="5">
        <f t="shared" si="352"/>
        <v>4.805984207399955E-3</v>
      </c>
      <c r="AB201" s="5">
        <f t="shared" si="353"/>
        <v>1.0925827297422482E-2</v>
      </c>
      <c r="AC201" s="5">
        <f t="shared" si="354"/>
        <v>6.1141367192144832E-3</v>
      </c>
      <c r="AD201" s="5">
        <f t="shared" si="355"/>
        <v>5.148421344175709E-2</v>
      </c>
      <c r="AE201" s="5">
        <f t="shared" si="356"/>
        <v>6.6894769015783978E-2</v>
      </c>
      <c r="AF201" s="5">
        <f t="shared" si="357"/>
        <v>4.345905106171484E-2</v>
      </c>
      <c r="AG201" s="5">
        <f t="shared" si="358"/>
        <v>1.8822489381186112E-2</v>
      </c>
      <c r="AH201" s="5">
        <f t="shared" si="359"/>
        <v>3.4335109492952148E-4</v>
      </c>
      <c r="AI201" s="5">
        <f t="shared" si="360"/>
        <v>1.5611348700666553E-3</v>
      </c>
      <c r="AJ201" s="5">
        <f t="shared" si="361"/>
        <v>3.5490524400953148E-3</v>
      </c>
      <c r="AK201" s="5">
        <f t="shared" si="362"/>
        <v>5.3788960258160197E-3</v>
      </c>
      <c r="AL201" s="5">
        <f t="shared" si="363"/>
        <v>1.4448248454245458E-3</v>
      </c>
      <c r="AM201" s="5">
        <f t="shared" si="364"/>
        <v>4.681726783389431E-2</v>
      </c>
      <c r="AN201" s="5">
        <f t="shared" si="365"/>
        <v>6.0830885981028357E-2</v>
      </c>
      <c r="AO201" s="5">
        <f t="shared" si="366"/>
        <v>3.9519571094641028E-2</v>
      </c>
      <c r="AP201" s="5">
        <f t="shared" si="367"/>
        <v>1.7116266671851225E-2</v>
      </c>
      <c r="AQ201" s="5">
        <f t="shared" si="368"/>
        <v>5.5599019043058159E-3</v>
      </c>
      <c r="AR201" s="5">
        <f t="shared" si="369"/>
        <v>8.9224990152021936E-5</v>
      </c>
      <c r="AS201" s="5">
        <f t="shared" si="370"/>
        <v>4.0568457612248887E-4</v>
      </c>
      <c r="AT201" s="5">
        <f t="shared" si="371"/>
        <v>9.222751105002723E-4</v>
      </c>
      <c r="AU201" s="5">
        <f t="shared" si="372"/>
        <v>1.3977877223041865E-3</v>
      </c>
      <c r="AV201" s="5">
        <f t="shared" si="373"/>
        <v>1.5888511690111485E-3</v>
      </c>
      <c r="AW201" s="5">
        <f t="shared" si="374"/>
        <v>2.3710066089267605E-4</v>
      </c>
      <c r="AX201" s="5">
        <f t="shared" si="375"/>
        <v>3.5477809942494845E-2</v>
      </c>
      <c r="AY201" s="5">
        <f t="shared" si="376"/>
        <v>4.6097235300562839E-2</v>
      </c>
      <c r="AZ201" s="5">
        <f t="shared" si="377"/>
        <v>2.994766455144424E-2</v>
      </c>
      <c r="BA201" s="5">
        <f t="shared" si="378"/>
        <v>1.2970591493367056E-2</v>
      </c>
      <c r="BB201" s="5">
        <f t="shared" si="379"/>
        <v>4.2132561805982077E-3</v>
      </c>
      <c r="BC201" s="5">
        <f t="shared" si="380"/>
        <v>1.0948785274705068E-3</v>
      </c>
      <c r="BD201" s="5">
        <f t="shared" si="381"/>
        <v>1.9322055919812328E-5</v>
      </c>
      <c r="BE201" s="5">
        <f t="shared" si="382"/>
        <v>8.7852742289895998E-5</v>
      </c>
      <c r="BF201" s="5">
        <f t="shared" si="383"/>
        <v>1.9972264752481488E-4</v>
      </c>
      <c r="BG201" s="5">
        <f t="shared" si="384"/>
        <v>3.026969516989805E-4</v>
      </c>
      <c r="BH201" s="5">
        <f t="shared" si="385"/>
        <v>3.4407256401582136E-4</v>
      </c>
      <c r="BI201" s="5">
        <f t="shared" si="386"/>
        <v>3.1288304330504485E-4</v>
      </c>
      <c r="BJ201" s="8">
        <f t="shared" si="387"/>
        <v>0.70454306455022564</v>
      </c>
      <c r="BK201" s="8">
        <f t="shared" si="388"/>
        <v>0.11541333437719239</v>
      </c>
      <c r="BL201" s="8">
        <f t="shared" si="389"/>
        <v>4.9528237535372402E-2</v>
      </c>
      <c r="BM201" s="8">
        <f t="shared" si="390"/>
        <v>0.75548237587069178</v>
      </c>
      <c r="BN201" s="8">
        <f t="shared" si="391"/>
        <v>6.919913900842023E-2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1.6629213483146099</v>
      </c>
      <c r="F202">
        <f>VLOOKUP(B202,home!$B$2:$E$405,3,FALSE)</f>
        <v>0.6</v>
      </c>
      <c r="G202">
        <f>VLOOKUP(C202,away!$B$2:$E$405,4,FALSE)</f>
        <v>1.05</v>
      </c>
      <c r="H202">
        <f>VLOOKUP(A202,away!$A$2:$E$405,3,FALSE)</f>
        <v>1.3258426966292101</v>
      </c>
      <c r="I202">
        <f>VLOOKUP(C202,away!$B$2:$E$405,3,FALSE)</f>
        <v>0.98</v>
      </c>
      <c r="J202">
        <f>VLOOKUP(B202,home!$B$2:$E$405,4,FALSE)</f>
        <v>0.91</v>
      </c>
      <c r="K202" s="3">
        <f t="shared" si="336"/>
        <v>1.0476404494382043</v>
      </c>
      <c r="L202" s="3">
        <f t="shared" si="337"/>
        <v>1.1823865168539296</v>
      </c>
      <c r="M202" s="5">
        <f t="shared" si="338"/>
        <v>0.10752553053183117</v>
      </c>
      <c r="N202" s="5">
        <f t="shared" si="339"/>
        <v>0.11264809513244896</v>
      </c>
      <c r="O202" s="5">
        <f t="shared" si="340"/>
        <v>0.12713673751840271</v>
      </c>
      <c r="P202" s="5">
        <f t="shared" si="341"/>
        <v>0.13319358883388641</v>
      </c>
      <c r="Q202" s="5">
        <f t="shared" si="342"/>
        <v>5.9007350506458202E-2</v>
      </c>
      <c r="R202" s="5">
        <f t="shared" si="343"/>
        <v>7.5162382119278254E-2</v>
      </c>
      <c r="S202" s="5">
        <f t="shared" si="344"/>
        <v>4.1247255462735437E-2</v>
      </c>
      <c r="T202" s="5">
        <f t="shared" si="345"/>
        <v>6.9769495634110071E-2</v>
      </c>
      <c r="U202" s="5">
        <f t="shared" si="346"/>
        <v>7.8743151784286716E-2</v>
      </c>
      <c r="V202" s="5">
        <f t="shared" si="347"/>
        <v>5.6770703224895847E-3</v>
      </c>
      <c r="W202" s="5">
        <f t="shared" si="348"/>
        <v>2.0606162401581175E-2</v>
      </c>
      <c r="X202" s="5">
        <f t="shared" si="349"/>
        <v>2.4364448587731971E-2</v>
      </c>
      <c r="Y202" s="5">
        <f t="shared" si="350"/>
        <v>1.4404097750357527E-2</v>
      </c>
      <c r="Z202" s="5">
        <f t="shared" si="351"/>
        <v>2.9623662397485824E-2</v>
      </c>
      <c r="AA202" s="5">
        <f t="shared" si="352"/>
        <v>3.1034946988107676E-2</v>
      </c>
      <c r="AB202" s="5">
        <f t="shared" si="353"/>
        <v>1.6256732905455984E-2</v>
      </c>
      <c r="AC202" s="5">
        <f t="shared" si="354"/>
        <v>4.3951734449411249E-4</v>
      </c>
      <c r="AD202" s="5">
        <f t="shared" si="355"/>
        <v>5.3969623098972831E-3</v>
      </c>
      <c r="AE202" s="5">
        <f t="shared" si="356"/>
        <v>6.3812954671913866E-3</v>
      </c>
      <c r="AF202" s="5">
        <f t="shared" si="357"/>
        <v>3.772578860234097E-3</v>
      </c>
      <c r="AG202" s="5">
        <f t="shared" si="358"/>
        <v>1.4868821260363202E-3</v>
      </c>
      <c r="AH202" s="5">
        <f t="shared" si="359"/>
        <v>8.7566547496549969E-3</v>
      </c>
      <c r="AI202" s="5">
        <f t="shared" si="360"/>
        <v>9.1738257175037474E-3</v>
      </c>
      <c r="AJ202" s="5">
        <f t="shared" si="361"/>
        <v>4.8054354488766913E-3</v>
      </c>
      <c r="AK202" s="5">
        <f t="shared" si="362"/>
        <v>1.6781228511358187E-3</v>
      </c>
      <c r="AL202" s="5">
        <f t="shared" si="363"/>
        <v>2.1777485655122774E-5</v>
      </c>
      <c r="AM202" s="5">
        <f t="shared" si="364"/>
        <v>1.1308152039883682E-3</v>
      </c>
      <c r="AN202" s="5">
        <f t="shared" si="365"/>
        <v>1.3370606502492723E-3</v>
      </c>
      <c r="AO202" s="5">
        <f t="shared" si="366"/>
        <v>7.9046124253534381E-4</v>
      </c>
      <c r="AP202" s="5">
        <f t="shared" si="367"/>
        <v>3.1154357175646472E-4</v>
      </c>
      <c r="AQ202" s="5">
        <f t="shared" si="368"/>
        <v>9.2091229664339653E-5</v>
      </c>
      <c r="AR202" s="5">
        <f t="shared" si="369"/>
        <v>2.0707501017473988E-3</v>
      </c>
      <c r="AS202" s="5">
        <f t="shared" si="370"/>
        <v>2.1694015672688522E-3</v>
      </c>
      <c r="AT202" s="5">
        <f t="shared" si="371"/>
        <v>1.1363764164727425E-3</v>
      </c>
      <c r="AU202" s="5">
        <f t="shared" si="372"/>
        <v>3.9683796656149331E-4</v>
      </c>
      <c r="AV202" s="5">
        <f t="shared" si="373"/>
        <v>1.039358764106565E-4</v>
      </c>
      <c r="AW202" s="5">
        <f t="shared" si="374"/>
        <v>7.4933662933546418E-7</v>
      </c>
      <c r="AX202" s="5">
        <f t="shared" si="375"/>
        <v>1.9744795808965469E-4</v>
      </c>
      <c r="AY202" s="5">
        <f t="shared" si="376"/>
        <v>2.3345980342554746E-4</v>
      </c>
      <c r="AZ202" s="5">
        <f t="shared" si="377"/>
        <v>1.3801986189886811E-4</v>
      </c>
      <c r="BA202" s="5">
        <f t="shared" si="378"/>
        <v>5.4397607922421002E-5</v>
      </c>
      <c r="BB202" s="5">
        <f t="shared" si="379"/>
        <v>1.6079749539144272E-5</v>
      </c>
      <c r="BC202" s="5">
        <f t="shared" si="380"/>
        <v>3.8024958098944765E-6</v>
      </c>
      <c r="BD202" s="5">
        <f t="shared" si="381"/>
        <v>4.0807116668000392E-4</v>
      </c>
      <c r="BE202" s="5">
        <f t="shared" si="382"/>
        <v>4.2751186046341167E-4</v>
      </c>
      <c r="BF202" s="5">
        <f t="shared" si="383"/>
        <v>2.2393935881802573E-4</v>
      </c>
      <c r="BG202" s="5">
        <f t="shared" si="384"/>
        <v>7.8202643506339924E-5</v>
      </c>
      <c r="BH202" s="5">
        <f t="shared" si="385"/>
        <v>2.0482063147559408E-5</v>
      </c>
      <c r="BI202" s="5">
        <f t="shared" si="386"/>
        <v>4.2915675682661655E-6</v>
      </c>
      <c r="BJ202" s="8">
        <f t="shared" si="387"/>
        <v>0.32214254815092636</v>
      </c>
      <c r="BK202" s="8">
        <f t="shared" si="388"/>
        <v>0.28833819978451736</v>
      </c>
      <c r="BL202" s="8">
        <f t="shared" si="389"/>
        <v>0.35978779067134736</v>
      </c>
      <c r="BM202" s="8">
        <f t="shared" si="390"/>
        <v>0.384985805895175</v>
      </c>
      <c r="BN202" s="8">
        <f t="shared" si="391"/>
        <v>0.61467368464230576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1.36434108527132</v>
      </c>
      <c r="F203">
        <f>VLOOKUP(B203,home!$B$2:$E$405,3,FALSE)</f>
        <v>0.79</v>
      </c>
      <c r="G203">
        <f>VLOOKUP(C203,away!$B$2:$E$405,4,FALSE)</f>
        <v>1.3</v>
      </c>
      <c r="H203">
        <f>VLOOKUP(A203,away!$A$2:$E$405,3,FALSE)</f>
        <v>1.1434108527131801</v>
      </c>
      <c r="I203">
        <f>VLOOKUP(C203,away!$B$2:$E$405,3,FALSE)</f>
        <v>0.51</v>
      </c>
      <c r="J203">
        <f>VLOOKUP(B203,home!$B$2:$E$405,4,FALSE)</f>
        <v>1.41</v>
      </c>
      <c r="K203" s="3">
        <f t="shared" si="336"/>
        <v>1.4011782945736457</v>
      </c>
      <c r="L203" s="3">
        <f t="shared" si="337"/>
        <v>0.82222674418604769</v>
      </c>
      <c r="M203" s="5">
        <f t="shared" si="338"/>
        <v>0.10823991950842669</v>
      </c>
      <c r="N203" s="5">
        <f t="shared" si="339"/>
        <v>0.151663425821606</v>
      </c>
      <c r="O203" s="5">
        <f t="shared" si="340"/>
        <v>8.8997756608373543E-2</v>
      </c>
      <c r="P203" s="5">
        <f t="shared" si="341"/>
        <v>0.12470172482540125</v>
      </c>
      <c r="Q203" s="5">
        <f t="shared" si="342"/>
        <v>0.1062537501709573</v>
      </c>
      <c r="R203" s="5">
        <f t="shared" si="343"/>
        <v>3.6588167827982646E-2</v>
      </c>
      <c r="S203" s="5">
        <f t="shared" si="344"/>
        <v>3.5916786165984406E-2</v>
      </c>
      <c r="T203" s="5">
        <f t="shared" si="345"/>
        <v>8.7364675060623911E-2</v>
      </c>
      <c r="U203" s="5">
        <f t="shared" si="346"/>
        <v>5.1266546598787058E-2</v>
      </c>
      <c r="V203" s="5">
        <f t="shared" si="347"/>
        <v>4.5976929003071166E-3</v>
      </c>
      <c r="W203" s="5">
        <f t="shared" si="348"/>
        <v>4.9626816152198709E-2</v>
      </c>
      <c r="X203" s="5">
        <f t="shared" si="349"/>
        <v>4.0804495469141902E-2</v>
      </c>
      <c r="Y203" s="5">
        <f t="shared" si="350"/>
        <v>1.6775273728873441E-2</v>
      </c>
      <c r="Z203" s="5">
        <f t="shared" si="351"/>
        <v>1.0027923369644956E-2</v>
      </c>
      <c r="AA203" s="5">
        <f t="shared" si="352"/>
        <v>1.4050908565194326E-2</v>
      </c>
      <c r="AB203" s="5">
        <f t="shared" si="353"/>
        <v>9.843914050294611E-3</v>
      </c>
      <c r="AC203" s="5">
        <f t="shared" si="354"/>
        <v>3.3105867819471823E-4</v>
      </c>
      <c r="AD203" s="5">
        <f t="shared" si="355"/>
        <v>1.7384004405314412E-2</v>
      </c>
      <c r="AE203" s="5">
        <f t="shared" si="356"/>
        <v>1.4293593343097577E-2</v>
      </c>
      <c r="AF203" s="5">
        <f t="shared" si="357"/>
        <v>5.8762873586072437E-3</v>
      </c>
      <c r="AG203" s="5">
        <f t="shared" si="358"/>
        <v>1.6105468742564212E-3</v>
      </c>
      <c r="AH203" s="5">
        <f t="shared" si="359"/>
        <v>2.0613066957925878E-3</v>
      </c>
      <c r="AI203" s="5">
        <f t="shared" si="360"/>
        <v>2.8882582006038945E-3</v>
      </c>
      <c r="AJ203" s="5">
        <f t="shared" si="361"/>
        <v>2.0234823499052563E-3</v>
      </c>
      <c r="AK203" s="5">
        <f t="shared" si="362"/>
        <v>9.450865160467066E-4</v>
      </c>
      <c r="AL203" s="5">
        <f t="shared" si="363"/>
        <v>1.5256326271042653E-5</v>
      </c>
      <c r="AM203" s="5">
        <f t="shared" si="364"/>
        <v>4.8716179290998352E-3</v>
      </c>
      <c r="AN203" s="5">
        <f t="shared" si="365"/>
        <v>4.0055745487621326E-3</v>
      </c>
      <c r="AO203" s="5">
        <f t="shared" si="366"/>
        <v>1.6467452599115929E-3</v>
      </c>
      <c r="AP203" s="5">
        <f t="shared" si="367"/>
        <v>4.513326645203053E-4</v>
      </c>
      <c r="AQ203" s="5">
        <f t="shared" si="368"/>
        <v>9.2774446823336065E-5</v>
      </c>
      <c r="AR203" s="5">
        <f t="shared" si="369"/>
        <v>3.38972298650088E-4</v>
      </c>
      <c r="AS203" s="5">
        <f t="shared" si="370"/>
        <v>4.7496062733023877E-4</v>
      </c>
      <c r="AT203" s="5">
        <f t="shared" si="371"/>
        <v>3.3275226089610655E-4</v>
      </c>
      <c r="AU203" s="5">
        <f t="shared" si="372"/>
        <v>1.5541508181264377E-4</v>
      </c>
      <c r="AV203" s="5">
        <f t="shared" si="373"/>
        <v>5.4441059821315954E-5</v>
      </c>
      <c r="AW203" s="5">
        <f t="shared" si="374"/>
        <v>4.882389995654225E-7</v>
      </c>
      <c r="AX203" s="5">
        <f t="shared" si="375"/>
        <v>1.1376675502850838E-3</v>
      </c>
      <c r="AY203" s="5">
        <f t="shared" si="376"/>
        <v>9.3542068583702092E-4</v>
      </c>
      <c r="AZ203" s="5">
        <f t="shared" si="377"/>
        <v>3.845639524800268E-4</v>
      </c>
      <c r="BA203" s="5">
        <f t="shared" si="378"/>
        <v>1.0539958885965679E-4</v>
      </c>
      <c r="BB203" s="5">
        <f t="shared" si="379"/>
        <v>2.1665590196655901E-5</v>
      </c>
      <c r="BC203" s="5">
        <f t="shared" si="380"/>
        <v>3.5628055376531086E-6</v>
      </c>
      <c r="BD203" s="5">
        <f t="shared" si="381"/>
        <v>4.6452014914720387E-5</v>
      </c>
      <c r="BE203" s="5">
        <f t="shared" si="382"/>
        <v>6.5087555037717469E-5</v>
      </c>
      <c r="BF203" s="5">
        <f t="shared" si="383"/>
        <v>4.5599634682858646E-5</v>
      </c>
      <c r="BG203" s="5">
        <f t="shared" si="384"/>
        <v>2.1297739452703041E-5</v>
      </c>
      <c r="BH203" s="5">
        <f t="shared" si="385"/>
        <v>7.4604825611530755E-6</v>
      </c>
      <c r="BI203" s="5">
        <f t="shared" si="386"/>
        <v>2.0906932463465767E-6</v>
      </c>
      <c r="BJ203" s="8">
        <f t="shared" si="387"/>
        <v>0.50530919340699043</v>
      </c>
      <c r="BK203" s="8">
        <f t="shared" si="388"/>
        <v>0.2747378590904222</v>
      </c>
      <c r="BL203" s="8">
        <f t="shared" si="389"/>
        <v>0.21020995686138652</v>
      </c>
      <c r="BM203" s="8">
        <f t="shared" si="390"/>
        <v>0.38290525551885912</v>
      </c>
      <c r="BN203" s="8">
        <f t="shared" si="391"/>
        <v>0.61644474476274747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1.36434108527132</v>
      </c>
      <c r="F204">
        <f>VLOOKUP(B204,home!$B$2:$E$405,3,FALSE)</f>
        <v>0.73</v>
      </c>
      <c r="G204">
        <f>VLOOKUP(C204,away!$B$2:$E$405,4,FALSE)</f>
        <v>0.62</v>
      </c>
      <c r="H204">
        <f>VLOOKUP(A204,away!$A$2:$E$405,3,FALSE)</f>
        <v>1.1434108527131801</v>
      </c>
      <c r="I204">
        <f>VLOOKUP(C204,away!$B$2:$E$405,3,FALSE)</f>
        <v>0.9</v>
      </c>
      <c r="J204">
        <f>VLOOKUP(B204,home!$B$2:$E$405,4,FALSE)</f>
        <v>1.21</v>
      </c>
      <c r="K204" s="3">
        <f t="shared" si="336"/>
        <v>0.61750077519379942</v>
      </c>
      <c r="L204" s="3">
        <f t="shared" si="337"/>
        <v>1.2451744186046532</v>
      </c>
      <c r="M204" s="5">
        <f t="shared" si="338"/>
        <v>0.15525673246443095</v>
      </c>
      <c r="N204" s="5">
        <f t="shared" si="339"/>
        <v>9.5871152650842451E-2</v>
      </c>
      <c r="O204" s="5">
        <f t="shared" si="340"/>
        <v>0.19332171158085598</v>
      </c>
      <c r="P204" s="5">
        <f t="shared" si="341"/>
        <v>0.11937630676297069</v>
      </c>
      <c r="Q204" s="5">
        <f t="shared" si="342"/>
        <v>2.960025554030914E-2</v>
      </c>
      <c r="R204" s="5">
        <f t="shared" si="343"/>
        <v>0.12035962491067442</v>
      </c>
      <c r="S204" s="5">
        <f t="shared" si="344"/>
        <v>2.2946996227090656E-2</v>
      </c>
      <c r="T204" s="5">
        <f t="shared" si="345"/>
        <v>3.6857480982953598E-2</v>
      </c>
      <c r="U204" s="5">
        <f t="shared" si="346"/>
        <v>7.4322161684376387E-2</v>
      </c>
      <c r="V204" s="5">
        <f t="shared" si="347"/>
        <v>1.960428609233119E-3</v>
      </c>
      <c r="W204" s="5">
        <f t="shared" si="348"/>
        <v>6.0927269140251513E-3</v>
      </c>
      <c r="X204" s="5">
        <f t="shared" si="349"/>
        <v>7.5865076928881905E-3</v>
      </c>
      <c r="Y204" s="5">
        <f t="shared" si="350"/>
        <v>4.7232626528658913E-3</v>
      </c>
      <c r="Z204" s="5">
        <f t="shared" si="351"/>
        <v>4.9956241990541037E-2</v>
      </c>
      <c r="AA204" s="5">
        <f t="shared" si="352"/>
        <v>3.0848018154928127E-2</v>
      </c>
      <c r="AB204" s="5">
        <f t="shared" si="353"/>
        <v>9.5243375619302566E-3</v>
      </c>
      <c r="AC204" s="5">
        <f t="shared" si="354"/>
        <v>9.4210377920460044E-5</v>
      </c>
      <c r="AD204" s="5">
        <f t="shared" si="355"/>
        <v>9.4056589811366371E-4</v>
      </c>
      <c r="AE204" s="5">
        <f t="shared" si="356"/>
        <v>1.1711685953430446E-3</v>
      </c>
      <c r="AF204" s="5">
        <f t="shared" si="357"/>
        <v>7.2915458739715216E-4</v>
      </c>
      <c r="AG204" s="5">
        <f t="shared" si="358"/>
        <v>3.0264154647838813E-4</v>
      </c>
      <c r="AH204" s="5">
        <f t="shared" si="359"/>
        <v>1.555105864406133E-2</v>
      </c>
      <c r="AI204" s="5">
        <f t="shared" si="360"/>
        <v>9.6027907677921076E-3</v>
      </c>
      <c r="AJ204" s="5">
        <f t="shared" si="361"/>
        <v>2.9648653715677428E-3</v>
      </c>
      <c r="AK204" s="5">
        <f t="shared" si="362"/>
        <v>6.1026888842944456E-4</v>
      </c>
      <c r="AL204" s="5">
        <f t="shared" si="363"/>
        <v>2.8975199455430477E-6</v>
      </c>
      <c r="AM204" s="5">
        <f t="shared" si="364"/>
        <v>1.1616003424120793E-4</v>
      </c>
      <c r="AN204" s="5">
        <f t="shared" si="365"/>
        <v>1.4463950310139267E-4</v>
      </c>
      <c r="AO204" s="5">
        <f t="shared" si="366"/>
        <v>9.00507045907713E-5</v>
      </c>
      <c r="AP204" s="5">
        <f t="shared" si="367"/>
        <v>3.7376277911250994E-5</v>
      </c>
      <c r="AQ204" s="5">
        <f t="shared" si="368"/>
        <v>1.1634996279436979E-5</v>
      </c>
      <c r="AR204" s="5">
        <f t="shared" si="369"/>
        <v>3.8727560811611856E-3</v>
      </c>
      <c r="AS204" s="5">
        <f t="shared" si="370"/>
        <v>2.3914298822535329E-3</v>
      </c>
      <c r="AT204" s="5">
        <f t="shared" si="371"/>
        <v>7.3835490305658642E-4</v>
      </c>
      <c r="AU204" s="5">
        <f t="shared" si="372"/>
        <v>1.5197824166852828E-4</v>
      </c>
      <c r="AV204" s="5">
        <f t="shared" si="373"/>
        <v>2.3461670510726692E-5</v>
      </c>
      <c r="AW204" s="5">
        <f t="shared" si="374"/>
        <v>6.1885888471538404E-8</v>
      </c>
      <c r="AX204" s="5">
        <f t="shared" si="375"/>
        <v>1.1954818531747362E-5</v>
      </c>
      <c r="AY204" s="5">
        <f t="shared" si="376"/>
        <v>1.4885834214792656E-5</v>
      </c>
      <c r="AZ204" s="5">
        <f t="shared" si="377"/>
        <v>9.267729981924852E-6</v>
      </c>
      <c r="BA204" s="5">
        <f t="shared" si="378"/>
        <v>3.8466467640093957E-6</v>
      </c>
      <c r="BB204" s="5">
        <f t="shared" si="379"/>
        <v>1.1974365369882178E-6</v>
      </c>
      <c r="BC204" s="5">
        <f t="shared" si="380"/>
        <v>2.982034687520546E-7</v>
      </c>
      <c r="BD204" s="5">
        <f t="shared" si="381"/>
        <v>8.0370946695958569E-4</v>
      </c>
      <c r="BE204" s="5">
        <f t="shared" si="382"/>
        <v>4.9629121887813951E-4</v>
      </c>
      <c r="BF204" s="5">
        <f t="shared" si="383"/>
        <v>1.5323010618956335E-4</v>
      </c>
      <c r="BG204" s="5">
        <f t="shared" si="384"/>
        <v>3.15399031183612E-5</v>
      </c>
      <c r="BH204" s="5">
        <f t="shared" si="385"/>
        <v>4.8689786562813411E-6</v>
      </c>
      <c r="BI204" s="5">
        <f t="shared" si="386"/>
        <v>6.0131961893115854E-7</v>
      </c>
      <c r="BJ204" s="8">
        <f t="shared" si="387"/>
        <v>0.18431622924683894</v>
      </c>
      <c r="BK204" s="8">
        <f t="shared" si="388"/>
        <v>0.29965245779580618</v>
      </c>
      <c r="BL204" s="8">
        <f t="shared" si="389"/>
        <v>0.46577305933668717</v>
      </c>
      <c r="BM204" s="8">
        <f t="shared" si="390"/>
        <v>0.28589738051146324</v>
      </c>
      <c r="BN204" s="8">
        <f t="shared" si="391"/>
        <v>0.71378578391008363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1.36434108527132</v>
      </c>
      <c r="F205">
        <f>VLOOKUP(B205,home!$B$2:$E$405,3,FALSE)</f>
        <v>0.63</v>
      </c>
      <c r="G205">
        <f>VLOOKUP(C205,away!$B$2:$E$405,4,FALSE)</f>
        <v>0.85</v>
      </c>
      <c r="H205">
        <f>VLOOKUP(A205,away!$A$2:$E$405,3,FALSE)</f>
        <v>1.1434108527131801</v>
      </c>
      <c r="I205">
        <f>VLOOKUP(C205,away!$B$2:$E$405,3,FALSE)</f>
        <v>0.73</v>
      </c>
      <c r="J205">
        <f>VLOOKUP(B205,home!$B$2:$E$405,4,FALSE)</f>
        <v>1.37</v>
      </c>
      <c r="K205" s="3">
        <f t="shared" si="336"/>
        <v>0.73060465116279194</v>
      </c>
      <c r="L205" s="3">
        <f t="shared" si="337"/>
        <v>1.1435251937984514</v>
      </c>
      <c r="M205" s="5">
        <f t="shared" si="338"/>
        <v>0.15348846751676451</v>
      </c>
      <c r="N205" s="5">
        <f t="shared" si="339"/>
        <v>0.11213938826759726</v>
      </c>
      <c r="O205" s="5">
        <f t="shared" si="340"/>
        <v>0.17551792956293547</v>
      </c>
      <c r="P205" s="5">
        <f t="shared" si="341"/>
        <v>0.12823421570114393</v>
      </c>
      <c r="Q205" s="5">
        <f t="shared" si="342"/>
        <v>4.0964779323428381E-2</v>
      </c>
      <c r="R205" s="5">
        <f t="shared" si="343"/>
        <v>0.10035458720927939</v>
      </c>
      <c r="S205" s="5">
        <f t="shared" si="344"/>
        <v>2.6783794154911746E-2</v>
      </c>
      <c r="T205" s="5">
        <f t="shared" si="345"/>
        <v>4.6844257214734231E-2</v>
      </c>
      <c r="U205" s="5">
        <f t="shared" si="346"/>
        <v>7.3319528180621554E-2</v>
      </c>
      <c r="V205" s="5">
        <f t="shared" si="347"/>
        <v>2.4863242116442922E-3</v>
      </c>
      <c r="W205" s="5">
        <f t="shared" si="348"/>
        <v>9.9763527691847185E-3</v>
      </c>
      <c r="X205" s="5">
        <f t="shared" si="349"/>
        <v>1.1408210733783671E-2</v>
      </c>
      <c r="Y205" s="5">
        <f t="shared" si="350"/>
        <v>6.5227881951217762E-3</v>
      </c>
      <c r="Z205" s="5">
        <f t="shared" si="351"/>
        <v>3.8252666262351583E-2</v>
      </c>
      <c r="AA205" s="5">
        <f t="shared" si="352"/>
        <v>2.7947575890652079E-2</v>
      </c>
      <c r="AB205" s="5">
        <f t="shared" si="353"/>
        <v>1.0209314467217756E-2</v>
      </c>
      <c r="AC205" s="5">
        <f t="shared" si="354"/>
        <v>1.2982727644674148E-4</v>
      </c>
      <c r="AD205" s="5">
        <f t="shared" si="355"/>
        <v>1.8221924337017883E-3</v>
      </c>
      <c r="AE205" s="5">
        <f t="shared" si="356"/>
        <v>2.0837229558869092E-3</v>
      </c>
      <c r="AF205" s="5">
        <f t="shared" si="357"/>
        <v>1.1913948484764305E-3</v>
      </c>
      <c r="AG205" s="5">
        <f t="shared" si="358"/>
        <v>4.5413000833149534E-4</v>
      </c>
      <c r="AH205" s="5">
        <f t="shared" si="359"/>
        <v>1.0935721900240777E-2</v>
      </c>
      <c r="AI205" s="5">
        <f t="shared" si="360"/>
        <v>7.9896892841387155E-3</v>
      </c>
      <c r="AJ205" s="5">
        <f t="shared" si="361"/>
        <v>2.9186520761686312E-3</v>
      </c>
      <c r="AK205" s="5">
        <f t="shared" si="362"/>
        <v>7.1079359399158068E-4</v>
      </c>
      <c r="AL205" s="5">
        <f t="shared" si="363"/>
        <v>4.3386449134870897E-6</v>
      </c>
      <c r="AM205" s="5">
        <f t="shared" si="364"/>
        <v>2.6626045347523484E-4</v>
      </c>
      <c r="AN205" s="5">
        <f t="shared" si="365"/>
        <v>3.0447553666113146E-4</v>
      </c>
      <c r="AO205" s="5">
        <f t="shared" si="366"/>
        <v>1.7408772353365401E-4</v>
      </c>
      <c r="AP205" s="5">
        <f t="shared" si="367"/>
        <v>6.6357899263917605E-5</v>
      </c>
      <c r="AQ205" s="5">
        <f t="shared" si="368"/>
        <v>1.8970482403957387E-5</v>
      </c>
      <c r="AR205" s="5">
        <f t="shared" si="369"/>
        <v>2.5010547010597571E-3</v>
      </c>
      <c r="AS205" s="5">
        <f t="shared" si="370"/>
        <v>1.8272821974068246E-3</v>
      </c>
      <c r="AT205" s="5">
        <f t="shared" si="371"/>
        <v>6.6751043620619634E-4</v>
      </c>
      <c r="AU205" s="5">
        <f t="shared" si="372"/>
        <v>1.6256207646398379E-4</v>
      </c>
      <c r="AV205" s="5">
        <f t="shared" si="373"/>
        <v>2.9692152291816991E-5</v>
      </c>
      <c r="AW205" s="5">
        <f t="shared" si="374"/>
        <v>1.0068847818702404E-7</v>
      </c>
      <c r="AX205" s="5">
        <f t="shared" si="375"/>
        <v>3.2421854288286786E-5</v>
      </c>
      <c r="AY205" s="5">
        <f t="shared" si="376"/>
        <v>3.7075207208318293E-5</v>
      </c>
      <c r="AZ205" s="5">
        <f t="shared" si="377"/>
        <v>2.1198216754004969E-5</v>
      </c>
      <c r="BA205" s="5">
        <f t="shared" si="378"/>
        <v>8.0802316406016998E-6</v>
      </c>
      <c r="BB205" s="5">
        <f t="shared" si="379"/>
        <v>2.3099871131888609E-6</v>
      </c>
      <c r="BC205" s="5">
        <f t="shared" si="380"/>
        <v>5.283056922562427E-7</v>
      </c>
      <c r="BD205" s="5">
        <f t="shared" si="381"/>
        <v>4.7666984362164719E-4</v>
      </c>
      <c r="BE205" s="5">
        <f t="shared" si="382"/>
        <v>3.4825720481901611E-4</v>
      </c>
      <c r="BF205" s="5">
        <f t="shared" si="383"/>
        <v>1.2721916682086309E-4</v>
      </c>
      <c r="BG205" s="5">
        <f t="shared" si="384"/>
        <v>3.0982304998792582E-5</v>
      </c>
      <c r="BH205" s="5">
        <f t="shared" si="385"/>
        <v>5.6589540339655193E-6</v>
      </c>
      <c r="BI205" s="5">
        <f t="shared" si="386"/>
        <v>8.268916275863307E-7</v>
      </c>
      <c r="BJ205" s="8">
        <f t="shared" si="387"/>
        <v>0.23433898264828126</v>
      </c>
      <c r="BK205" s="8">
        <f t="shared" si="388"/>
        <v>0.311164042713033</v>
      </c>
      <c r="BL205" s="8">
        <f t="shared" si="389"/>
        <v>0.41608150809459638</v>
      </c>
      <c r="BM205" s="8">
        <f t="shared" si="390"/>
        <v>0.28910085761838322</v>
      </c>
      <c r="BN205" s="8">
        <f t="shared" si="391"/>
        <v>0.71069936758114882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1.36434108527132</v>
      </c>
      <c r="F206">
        <f>VLOOKUP(B206,home!$B$2:$E$405,3,FALSE)</f>
        <v>0.73</v>
      </c>
      <c r="G206">
        <f>VLOOKUP(C206,away!$B$2:$E$405,4,FALSE)</f>
        <v>0.51</v>
      </c>
      <c r="H206">
        <f>VLOOKUP(A206,away!$A$2:$E$405,3,FALSE)</f>
        <v>1.1434108527131801</v>
      </c>
      <c r="I206">
        <f>VLOOKUP(C206,away!$B$2:$E$405,3,FALSE)</f>
        <v>1.41</v>
      </c>
      <c r="J206">
        <f>VLOOKUP(B206,home!$B$2:$E$405,4,FALSE)</f>
        <v>1.28</v>
      </c>
      <c r="K206" s="3">
        <f t="shared" si="336"/>
        <v>0.50794418604651248</v>
      </c>
      <c r="L206" s="3">
        <f t="shared" si="337"/>
        <v>2.0636279069767474</v>
      </c>
      <c r="M206" s="5">
        <f t="shared" si="338"/>
        <v>7.6415318955276867E-2</v>
      </c>
      <c r="N206" s="5">
        <f t="shared" si="339"/>
        <v>3.8814716988222746E-2</v>
      </c>
      <c r="O206" s="5">
        <f t="shared" si="340"/>
        <v>0.15769278471663856</v>
      </c>
      <c r="P206" s="5">
        <f t="shared" si="341"/>
        <v>8.0099133178300891E-2</v>
      </c>
      <c r="Q206" s="5">
        <f t="shared" si="342"/>
        <v>9.8578549136042679E-3</v>
      </c>
      <c r="R206" s="5">
        <f t="shared" si="343"/>
        <v>0.16270961563506589</v>
      </c>
      <c r="S206" s="5">
        <f t="shared" si="344"/>
        <v>2.0990133992865232E-2</v>
      </c>
      <c r="T206" s="5">
        <f t="shared" si="345"/>
        <v>2.0342944502641618E-2</v>
      </c>
      <c r="U206" s="5">
        <f t="shared" si="346"/>
        <v>8.2647403275694434E-2</v>
      </c>
      <c r="V206" s="5">
        <f t="shared" si="347"/>
        <v>2.4446691246829601E-3</v>
      </c>
      <c r="W206" s="5">
        <f t="shared" si="348"/>
        <v>1.6690800300851114E-3</v>
      </c>
      <c r="X206" s="5">
        <f t="shared" si="349"/>
        <v>3.4443601290612244E-3</v>
      </c>
      <c r="Y206" s="5">
        <f t="shared" si="350"/>
        <v>3.5539388420043885E-3</v>
      </c>
      <c r="Z206" s="5">
        <f t="shared" si="351"/>
        <v>0.11192403451932735</v>
      </c>
      <c r="AA206" s="5">
        <f t="shared" si="352"/>
        <v>5.6851162612961491E-2</v>
      </c>
      <c r="AB206" s="5">
        <f t="shared" si="353"/>
        <v>1.4438608759619319E-2</v>
      </c>
      <c r="AC206" s="5">
        <f t="shared" si="354"/>
        <v>1.6015757742687093E-4</v>
      </c>
      <c r="AD206" s="5">
        <f t="shared" si="355"/>
        <v>2.1194987433201758E-4</v>
      </c>
      <c r="AE206" s="5">
        <f t="shared" si="356"/>
        <v>4.3738567555176599E-4</v>
      </c>
      <c r="AF206" s="5">
        <f t="shared" si="357"/>
        <v>4.5130064309025094E-4</v>
      </c>
      <c r="AG206" s="5">
        <f t="shared" si="358"/>
        <v>3.1043886717253155E-4</v>
      </c>
      <c r="AH206" s="5">
        <f t="shared" si="359"/>
        <v>5.7742390273878175E-2</v>
      </c>
      <c r="AI206" s="5">
        <f t="shared" si="360"/>
        <v>2.9329911428045106E-2</v>
      </c>
      <c r="AJ206" s="5">
        <f t="shared" si="361"/>
        <v>7.4489789935673362E-3</v>
      </c>
      <c r="AK206" s="5">
        <f t="shared" si="362"/>
        <v>1.2612218572550435E-3</v>
      </c>
      <c r="AL206" s="5">
        <f t="shared" si="363"/>
        <v>6.7151368595802229E-6</v>
      </c>
      <c r="AM206" s="5">
        <f t="shared" si="364"/>
        <v>2.1531741280047464E-5</v>
      </c>
      <c r="AN206" s="5">
        <f t="shared" si="365"/>
        <v>4.4433502191309174E-5</v>
      </c>
      <c r="AO206" s="5">
        <f t="shared" si="366"/>
        <v>4.5847107563349053E-5</v>
      </c>
      <c r="AP206" s="5">
        <f t="shared" si="367"/>
        <v>3.1537123540630599E-5</v>
      </c>
      <c r="AQ206" s="5">
        <f t="shared" si="368"/>
        <v>1.6270222061054659E-5</v>
      </c>
      <c r="AR206" s="5">
        <f t="shared" si="369"/>
        <v>2.3831761596943536E-2</v>
      </c>
      <c r="AS206" s="5">
        <f t="shared" si="370"/>
        <v>1.2105204746414017E-2</v>
      </c>
      <c r="AT206" s="5">
        <f t="shared" si="371"/>
        <v>3.074384185921823E-3</v>
      </c>
      <c r="AU206" s="5">
        <f t="shared" si="372"/>
        <v>5.2053852430411019E-4</v>
      </c>
      <c r="AV206" s="5">
        <f t="shared" si="373"/>
        <v>6.6101129258375985E-5</v>
      </c>
      <c r="AW206" s="5">
        <f t="shared" si="374"/>
        <v>1.9552385604370505E-7</v>
      </c>
      <c r="AX206" s="5">
        <f t="shared" si="375"/>
        <v>1.8228204664429657E-6</v>
      </c>
      <c r="AY206" s="5">
        <f t="shared" si="376"/>
        <v>3.761623183960075E-6</v>
      </c>
      <c r="AZ206" s="5">
        <f t="shared" si="377"/>
        <v>3.8812952889753706E-6</v>
      </c>
      <c r="BA206" s="5">
        <f t="shared" si="378"/>
        <v>2.6698497578489843E-6</v>
      </c>
      <c r="BB206" s="5">
        <f t="shared" si="379"/>
        <v>1.3773941169330688E-6</v>
      </c>
      <c r="BC206" s="5">
        <f t="shared" si="380"/>
        <v>5.6848578772173459E-7</v>
      </c>
      <c r="BD206" s="5">
        <f t="shared" si="381"/>
        <v>8.1966480506449006E-3</v>
      </c>
      <c r="BE206" s="5">
        <f t="shared" si="382"/>
        <v>4.1634397223945562E-3</v>
      </c>
      <c r="BF206" s="5">
        <f t="shared" si="383"/>
        <v>1.0573975004727102E-3</v>
      </c>
      <c r="BG206" s="5">
        <f t="shared" si="384"/>
        <v>1.7903297090174255E-4</v>
      </c>
      <c r="BH206" s="5">
        <f t="shared" si="385"/>
        <v>2.2734689170043637E-5</v>
      </c>
      <c r="BI206" s="5">
        <f t="shared" si="386"/>
        <v>2.3095906370996565E-6</v>
      </c>
      <c r="BJ206" s="8">
        <f t="shared" si="387"/>
        <v>7.9267671631004177E-2</v>
      </c>
      <c r="BK206" s="8">
        <f t="shared" si="388"/>
        <v>0.18011988958859637</v>
      </c>
      <c r="BL206" s="8">
        <f t="shared" si="389"/>
        <v>0.62334163025978817</v>
      </c>
      <c r="BM206" s="8">
        <f t="shared" si="390"/>
        <v>0.46906023551227904</v>
      </c>
      <c r="BN206" s="8">
        <f t="shared" si="391"/>
        <v>0.52558942438710921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1.1720779220779201</v>
      </c>
      <c r="F207">
        <f>VLOOKUP(B207,home!$B$2:$E$405,3,FALSE)</f>
        <v>0.85</v>
      </c>
      <c r="G207">
        <f>VLOOKUP(C207,away!$B$2:$E$405,4,FALSE)</f>
        <v>1.1000000000000001</v>
      </c>
      <c r="H207">
        <f>VLOOKUP(A207,away!$A$2:$E$405,3,FALSE)</f>
        <v>0.83441558441558406</v>
      </c>
      <c r="I207">
        <f>VLOOKUP(C207,away!$B$2:$E$405,3,FALSE)</f>
        <v>0.49</v>
      </c>
      <c r="J207">
        <f>VLOOKUP(B207,home!$B$2:$E$405,4,FALSE)</f>
        <v>0.94</v>
      </c>
      <c r="K207" s="3">
        <f t="shared" si="336"/>
        <v>1.0958928571428552</v>
      </c>
      <c r="L207" s="3">
        <f t="shared" si="337"/>
        <v>0.384331818181818</v>
      </c>
      <c r="M207" s="5">
        <f t="shared" si="338"/>
        <v>0.22758654955729857</v>
      </c>
      <c r="N207" s="5">
        <f t="shared" si="339"/>
        <v>0.24941047404163194</v>
      </c>
      <c r="O207" s="5">
        <f t="shared" si="340"/>
        <v>8.746875238508299E-2</v>
      </c>
      <c r="P207" s="5">
        <f t="shared" si="341"/>
        <v>9.5856380962009533E-2</v>
      </c>
      <c r="Q207" s="5">
        <f t="shared" si="342"/>
        <v>0.13666357849941896</v>
      </c>
      <c r="R207" s="5">
        <f t="shared" si="343"/>
        <v>1.6808512319127087E-2</v>
      </c>
      <c r="S207" s="5">
        <f t="shared" si="344"/>
        <v>1.00933532638542E-2</v>
      </c>
      <c r="T207" s="5">
        <f t="shared" si="345"/>
        <v>5.2524161603915306E-2</v>
      </c>
      <c r="U207" s="5">
        <f t="shared" si="346"/>
        <v>1.8420328589729064E-2</v>
      </c>
      <c r="V207" s="5">
        <f t="shared" si="347"/>
        <v>4.7235378634641334E-4</v>
      </c>
      <c r="W207" s="5">
        <f t="shared" si="348"/>
        <v>4.992287983636505E-2</v>
      </c>
      <c r="X207" s="5">
        <f t="shared" si="349"/>
        <v>1.91869511763826E-2</v>
      </c>
      <c r="Y207" s="5">
        <f t="shared" si="350"/>
        <v>3.6870779154924483E-3</v>
      </c>
      <c r="Z207" s="5">
        <f t="shared" si="351"/>
        <v>2.1533487001805327E-3</v>
      </c>
      <c r="AA207" s="5">
        <f t="shared" si="352"/>
        <v>2.3598394594656976E-3</v>
      </c>
      <c r="AB207" s="5">
        <f t="shared" si="353"/>
        <v>1.2930656038161572E-3</v>
      </c>
      <c r="AC207" s="5">
        <f t="shared" si="354"/>
        <v>1.2434314709322797E-5</v>
      </c>
      <c r="AD207" s="5">
        <f t="shared" si="355"/>
        <v>1.3677531855168379E-2</v>
      </c>
      <c r="AE207" s="5">
        <f t="shared" si="356"/>
        <v>5.2567106861365976E-3</v>
      </c>
      <c r="AF207" s="5">
        <f t="shared" si="357"/>
        <v>1.0101605878293353E-3</v>
      </c>
      <c r="AG207" s="5">
        <f t="shared" si="358"/>
        <v>1.2941228512535413E-4</v>
      </c>
      <c r="AH207" s="5">
        <f t="shared" si="359"/>
        <v>2.0690010527995962E-4</v>
      </c>
      <c r="AI207" s="5">
        <f t="shared" si="360"/>
        <v>2.2674034751841253E-4</v>
      </c>
      <c r="AJ207" s="5">
        <f t="shared" si="361"/>
        <v>1.2424156363575849E-4</v>
      </c>
      <c r="AK207" s="5">
        <f t="shared" si="362"/>
        <v>4.538514738289575E-5</v>
      </c>
      <c r="AL207" s="5">
        <f t="shared" si="363"/>
        <v>2.0948661686674654E-7</v>
      </c>
      <c r="AM207" s="5">
        <f t="shared" si="364"/>
        <v>2.9978218926845794E-3</v>
      </c>
      <c r="AN207" s="5">
        <f t="shared" si="365"/>
        <v>1.1521583386007233E-3</v>
      </c>
      <c r="AO207" s="5">
        <f t="shared" si="366"/>
        <v>2.2140555455387934E-4</v>
      </c>
      <c r="AP207" s="5">
        <f t="shared" si="367"/>
        <v>2.8364399779082043E-5</v>
      </c>
      <c r="AQ207" s="5">
        <f t="shared" si="368"/>
        <v>2.7253353346826391E-6</v>
      </c>
      <c r="AR207" s="5">
        <f t="shared" si="369"/>
        <v>1.5903658728851299E-5</v>
      </c>
      <c r="AS207" s="5">
        <f t="shared" si="370"/>
        <v>1.7428706003385758E-5</v>
      </c>
      <c r="AT207" s="5">
        <f t="shared" si="371"/>
        <v>9.5499972091766246E-6</v>
      </c>
      <c r="AU207" s="5">
        <f t="shared" si="372"/>
        <v>3.4885912424236225E-6</v>
      </c>
      <c r="AV207" s="5">
        <f t="shared" si="373"/>
        <v>9.5578055601579145E-7</v>
      </c>
      <c r="AW207" s="5">
        <f t="shared" si="374"/>
        <v>2.4509148267966889E-9</v>
      </c>
      <c r="AX207" s="5">
        <f t="shared" si="375"/>
        <v>5.4754859986325078E-4</v>
      </c>
      <c r="AY207" s="5">
        <f t="shared" si="376"/>
        <v>2.1044034892835192E-4</v>
      </c>
      <c r="AZ207" s="5">
        <f t="shared" si="377"/>
        <v>4.0439460961224842E-5</v>
      </c>
      <c r="BA207" s="5">
        <f t="shared" si="378"/>
        <v>5.1807238525067306E-6</v>
      </c>
      <c r="BB207" s="5">
        <f t="shared" si="379"/>
        <v>4.9777925443295607E-7</v>
      </c>
      <c r="BC207" s="5">
        <f t="shared" si="380"/>
        <v>3.8262481181881578E-8</v>
      </c>
      <c r="BD207" s="5">
        <f t="shared" si="381"/>
        <v>1.0187136791670925E-6</v>
      </c>
      <c r="BE207" s="5">
        <f t="shared" si="382"/>
        <v>1.1164010444729351E-6</v>
      </c>
      <c r="BF207" s="5">
        <f t="shared" si="383"/>
        <v>6.1172796517235629E-7</v>
      </c>
      <c r="BG207" s="5">
        <f t="shared" si="384"/>
        <v>2.2346276918230622E-7</v>
      </c>
      <c r="BH207" s="5">
        <f t="shared" si="385"/>
        <v>6.1222813146062959E-8</v>
      </c>
      <c r="BI207" s="5">
        <f t="shared" si="386"/>
        <v>1.3418728724192424E-8</v>
      </c>
      <c r="BJ207" s="8">
        <f t="shared" si="387"/>
        <v>0.53667555918375986</v>
      </c>
      <c r="BK207" s="8">
        <f t="shared" si="388"/>
        <v>0.33423172171976329</v>
      </c>
      <c r="BL207" s="8">
        <f t="shared" si="389"/>
        <v>0.12700413720177767</v>
      </c>
      <c r="BM207" s="8">
        <f t="shared" si="390"/>
        <v>0.18606008114289865</v>
      </c>
      <c r="BN207" s="8">
        <f t="shared" si="391"/>
        <v>0.81379424776456899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1.1720779220779201</v>
      </c>
      <c r="F208">
        <f>VLOOKUP(B208,home!$B$2:$E$405,3,FALSE)</f>
        <v>1.22</v>
      </c>
      <c r="G208">
        <f>VLOOKUP(C208,away!$B$2:$E$405,4,FALSE)</f>
        <v>0.97</v>
      </c>
      <c r="H208">
        <f>VLOOKUP(A208,away!$A$2:$E$405,3,FALSE)</f>
        <v>0.83441558441558406</v>
      </c>
      <c r="I208">
        <f>VLOOKUP(C208,away!$B$2:$E$405,3,FALSE)</f>
        <v>0.74</v>
      </c>
      <c r="J208">
        <f>VLOOKUP(B208,home!$B$2:$E$405,4,FALSE)</f>
        <v>1.2</v>
      </c>
      <c r="K208" s="3">
        <f t="shared" si="336"/>
        <v>1.3870370129870104</v>
      </c>
      <c r="L208" s="3">
        <f t="shared" si="337"/>
        <v>0.7409610389610386</v>
      </c>
      <c r="M208" s="5">
        <f t="shared" si="338"/>
        <v>0.11907543823814498</v>
      </c>
      <c r="N208" s="5">
        <f t="shared" si="339"/>
        <v>0.16516204017395583</v>
      </c>
      <c r="O208" s="5">
        <f t="shared" si="340"/>
        <v>8.8230260431676893E-2</v>
      </c>
      <c r="P208" s="5">
        <f t="shared" si="341"/>
        <v>0.12237863688421911</v>
      </c>
      <c r="Q208" s="5">
        <f t="shared" si="342"/>
        <v>0.11454293143086219</v>
      </c>
      <c r="R208" s="5">
        <f t="shared" si="343"/>
        <v>3.2687592718629158E-2</v>
      </c>
      <c r="S208" s="5">
        <f t="shared" si="344"/>
        <v>3.1443366884124413E-2</v>
      </c>
      <c r="T208" s="5">
        <f t="shared" si="345"/>
        <v>8.4871849478654657E-2</v>
      </c>
      <c r="U208" s="5">
        <f t="shared" si="346"/>
        <v>4.5338900966183329E-2</v>
      </c>
      <c r="V208" s="5">
        <f t="shared" si="347"/>
        <v>3.5906242250617446E-3</v>
      </c>
      <c r="W208" s="5">
        <f t="shared" si="348"/>
        <v>5.2958428490213011E-2</v>
      </c>
      <c r="X208" s="5">
        <f t="shared" si="349"/>
        <v>3.9240132195852102E-2</v>
      </c>
      <c r="Y208" s="5">
        <f t="shared" si="350"/>
        <v>1.4537704560403535E-2</v>
      </c>
      <c r="Z208" s="5">
        <f t="shared" si="351"/>
        <v>8.0734108873102475E-3</v>
      </c>
      <c r="AA208" s="5">
        <f t="shared" si="352"/>
        <v>1.1198119721751615E-2</v>
      </c>
      <c r="AB208" s="5">
        <f t="shared" si="353"/>
        <v>7.7661032649646482E-3</v>
      </c>
      <c r="AC208" s="5">
        <f t="shared" si="354"/>
        <v>2.3063934548980125E-4</v>
      </c>
      <c r="AD208" s="5">
        <f t="shared" si="355"/>
        <v>1.8363825116387827E-2</v>
      </c>
      <c r="AE208" s="5">
        <f t="shared" si="356"/>
        <v>1.3606878937537538E-2</v>
      </c>
      <c r="AF208" s="5">
        <f t="shared" si="357"/>
        <v>5.0410835772874427E-3</v>
      </c>
      <c r="AG208" s="5">
        <f t="shared" si="358"/>
        <v>1.2450821749721112E-3</v>
      </c>
      <c r="AH208" s="5">
        <f t="shared" si="359"/>
        <v>1.4955207297551901E-3</v>
      </c>
      <c r="AI208" s="5">
        <f t="shared" si="360"/>
        <v>2.0743426058597927E-3</v>
      </c>
      <c r="AJ208" s="5">
        <f t="shared" si="361"/>
        <v>1.4385949859717297E-3</v>
      </c>
      <c r="AK208" s="5">
        <f t="shared" si="362"/>
        <v>6.6512816408010591E-4</v>
      </c>
      <c r="AL208" s="5">
        <f t="shared" si="363"/>
        <v>9.4814948004511471E-6</v>
      </c>
      <c r="AM208" s="5">
        <f t="shared" si="364"/>
        <v>5.0942610272900774E-3</v>
      </c>
      <c r="AN208" s="5">
        <f t="shared" si="365"/>
        <v>3.7746489435195834E-3</v>
      </c>
      <c r="AO208" s="5">
        <f t="shared" si="366"/>
        <v>1.3984339014517285E-3</v>
      </c>
      <c r="AP208" s="5">
        <f t="shared" si="367"/>
        <v>3.4539501217933721E-4</v>
      </c>
      <c r="AQ208" s="5">
        <f t="shared" si="368"/>
        <v>6.3981061769090557E-5</v>
      </c>
      <c r="AR208" s="5">
        <f t="shared" si="369"/>
        <v>2.2162451874143532E-4</v>
      </c>
      <c r="AS208" s="5">
        <f t="shared" si="370"/>
        <v>3.0740141047980413E-4</v>
      </c>
      <c r="AT208" s="5">
        <f t="shared" si="371"/>
        <v>2.1318856708995077E-4</v>
      </c>
      <c r="AU208" s="5">
        <f t="shared" si="372"/>
        <v>9.8566811099808714E-5</v>
      </c>
      <c r="AV208" s="5">
        <f t="shared" si="373"/>
        <v>3.4178953811883422E-5</v>
      </c>
      <c r="AW208" s="5">
        <f t="shared" si="374"/>
        <v>2.7068097578225401E-7</v>
      </c>
      <c r="AX208" s="5">
        <f t="shared" si="375"/>
        <v>1.1776547664447609E-3</v>
      </c>
      <c r="AY208" s="5">
        <f t="shared" si="376"/>
        <v>8.7259629928232928E-4</v>
      </c>
      <c r="AZ208" s="5">
        <f t="shared" si="377"/>
        <v>3.23279930254896E-4</v>
      </c>
      <c r="BA208" s="5">
        <f t="shared" si="378"/>
        <v>7.9845944332306625E-5</v>
      </c>
      <c r="BB208" s="5">
        <f t="shared" si="379"/>
        <v>1.4790683467322789E-5</v>
      </c>
      <c r="BC208" s="5">
        <f t="shared" si="380"/>
        <v>2.1918640377782708E-6</v>
      </c>
      <c r="BD208" s="5">
        <f t="shared" si="381"/>
        <v>2.7369188944315673E-5</v>
      </c>
      <c r="BE208" s="5">
        <f t="shared" si="382"/>
        <v>3.7962078081200719E-5</v>
      </c>
      <c r="BF208" s="5">
        <f t="shared" si="383"/>
        <v>2.6327403694264161E-5</v>
      </c>
      <c r="BG208" s="5">
        <f t="shared" si="384"/>
        <v>1.2172361126598448E-5</v>
      </c>
      <c r="BH208" s="5">
        <f t="shared" si="385"/>
        <v>4.2208788545090806E-6</v>
      </c>
      <c r="BI208" s="5">
        <f t="shared" si="386"/>
        <v>1.1709030397076609E-6</v>
      </c>
      <c r="BJ208" s="8">
        <f t="shared" si="387"/>
        <v>0.52271703557015559</v>
      </c>
      <c r="BK208" s="8">
        <f t="shared" si="388"/>
        <v>0.27760078337112282</v>
      </c>
      <c r="BL208" s="8">
        <f t="shared" si="389"/>
        <v>0.191878746663836</v>
      </c>
      <c r="BM208" s="8">
        <f t="shared" si="390"/>
        <v>0.35732075099662963</v>
      </c>
      <c r="BN208" s="8">
        <f t="shared" si="391"/>
        <v>0.64207689987748817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1.1720779220779201</v>
      </c>
      <c r="F209">
        <f>VLOOKUP(B209,home!$B$2:$E$405,3,FALSE)</f>
        <v>1.19</v>
      </c>
      <c r="G209">
        <f>VLOOKUP(C209,away!$B$2:$E$405,4,FALSE)</f>
        <v>1.46</v>
      </c>
      <c r="H209">
        <f>VLOOKUP(A209,away!$A$2:$E$405,3,FALSE)</f>
        <v>0.83441558441558406</v>
      </c>
      <c r="I209">
        <f>VLOOKUP(C209,away!$B$2:$E$405,3,FALSE)</f>
        <v>0.67</v>
      </c>
      <c r="J209">
        <f>VLOOKUP(B209,home!$B$2:$E$405,4,FALSE)</f>
        <v>0.64</v>
      </c>
      <c r="K209" s="3">
        <f t="shared" si="336"/>
        <v>2.0363681818181782</v>
      </c>
      <c r="L209" s="3">
        <f t="shared" si="337"/>
        <v>0.35779740259740245</v>
      </c>
      <c r="M209" s="5">
        <f t="shared" si="338"/>
        <v>9.1248786575053961E-2</v>
      </c>
      <c r="N209" s="5">
        <f t="shared" si="339"/>
        <v>0.18581612561095759</v>
      </c>
      <c r="O209" s="5">
        <f t="shared" si="340"/>
        <v>3.2648578826719038E-2</v>
      </c>
      <c r="P209" s="5">
        <f t="shared" si="341"/>
        <v>6.648452710431331E-2</v>
      </c>
      <c r="Q209" s="5">
        <f t="shared" si="342"/>
        <v>0.189195022931442</v>
      </c>
      <c r="R209" s="5">
        <f t="shared" si="343"/>
        <v>5.8407883513483102E-3</v>
      </c>
      <c r="S209" s="5">
        <f t="shared" si="344"/>
        <v>1.2110277051872011E-2</v>
      </c>
      <c r="T209" s="5">
        <f t="shared" si="345"/>
        <v>6.7693487789225945E-2</v>
      </c>
      <c r="U209" s="5">
        <f t="shared" si="346"/>
        <v>1.1893995555419951E-2</v>
      </c>
      <c r="V209" s="5">
        <f t="shared" si="347"/>
        <v>9.8040395703561192E-4</v>
      </c>
      <c r="W209" s="5">
        <f t="shared" si="348"/>
        <v>0.12842357495198306</v>
      </c>
      <c r="X209" s="5">
        <f t="shared" si="349"/>
        <v>4.594962155009237E-2</v>
      </c>
      <c r="Y209" s="5">
        <f t="shared" si="350"/>
        <v>8.2203276204783401E-3</v>
      </c>
      <c r="Z209" s="5">
        <f t="shared" si="351"/>
        <v>6.9660630041119668E-4</v>
      </c>
      <c r="AA209" s="5">
        <f t="shared" si="352"/>
        <v>1.4185469054114361E-3</v>
      </c>
      <c r="AB209" s="5">
        <f t="shared" si="353"/>
        <v>1.4443418912982449E-3</v>
      </c>
      <c r="AC209" s="5">
        <f t="shared" si="354"/>
        <v>4.4645589205381449E-5</v>
      </c>
      <c r="AD209" s="5">
        <f t="shared" si="355"/>
        <v>6.5379420456890075E-2</v>
      </c>
      <c r="AE209" s="5">
        <f t="shared" si="356"/>
        <v>2.3392586822798749E-2</v>
      </c>
      <c r="AF209" s="5">
        <f t="shared" si="357"/>
        <v>4.1849034026158072E-3</v>
      </c>
      <c r="AG209" s="5">
        <f t="shared" si="358"/>
        <v>4.9911585585898921E-4</v>
      </c>
      <c r="AH209" s="5">
        <f t="shared" si="359"/>
        <v>6.231098123002798E-5</v>
      </c>
      <c r="AI209" s="5">
        <f t="shared" si="360"/>
        <v>1.2688809955469871E-4</v>
      </c>
      <c r="AJ209" s="5">
        <f t="shared" si="361"/>
        <v>1.2919544429228292E-4</v>
      </c>
      <c r="AK209" s="5">
        <f t="shared" si="362"/>
        <v>8.7696497330889302E-5</v>
      </c>
      <c r="AL209" s="5">
        <f t="shared" si="363"/>
        <v>1.3011639922123384E-6</v>
      </c>
      <c r="AM209" s="5">
        <f t="shared" si="364"/>
        <v>2.6627314312824692E-2</v>
      </c>
      <c r="AN209" s="5">
        <f t="shared" si="365"/>
        <v>9.5271838992733136E-3</v>
      </c>
      <c r="AO209" s="5">
        <f t="shared" si="366"/>
        <v>1.7044008266138921E-3</v>
      </c>
      <c r="AP209" s="5">
        <f t="shared" si="367"/>
        <v>2.0327672958243877E-4</v>
      </c>
      <c r="AQ209" s="5">
        <f t="shared" si="368"/>
        <v>1.8182971463272784E-5</v>
      </c>
      <c r="AR209" s="5">
        <f t="shared" si="369"/>
        <v>4.4589414474799016E-6</v>
      </c>
      <c r="AS209" s="5">
        <f t="shared" si="370"/>
        <v>9.0800464882383631E-6</v>
      </c>
      <c r="AT209" s="5">
        <f t="shared" si="371"/>
        <v>9.2451588790392452E-6</v>
      </c>
      <c r="AU209" s="5">
        <f t="shared" si="372"/>
        <v>6.275515792376446E-6</v>
      </c>
      <c r="AV209" s="5">
        <f t="shared" si="373"/>
        <v>3.1948151710232222E-6</v>
      </c>
      <c r="AW209" s="5">
        <f t="shared" si="374"/>
        <v>2.633437536674765E-8</v>
      </c>
      <c r="AX209" s="5">
        <f t="shared" si="375"/>
        <v>9.0371692723179974E-3</v>
      </c>
      <c r="AY209" s="5">
        <f t="shared" si="376"/>
        <v>3.2334756924684372E-3</v>
      </c>
      <c r="AZ209" s="5">
        <f t="shared" si="377"/>
        <v>5.7846460206352197E-4</v>
      </c>
      <c r="BA209" s="5">
        <f t="shared" si="378"/>
        <v>6.8991044037622728E-5</v>
      </c>
      <c r="BB209" s="5">
        <f t="shared" si="379"/>
        <v>6.1712040897861044E-6</v>
      </c>
      <c r="BC209" s="5">
        <f t="shared" si="380"/>
        <v>4.4160815884478702E-7</v>
      </c>
      <c r="BD209" s="5">
        <f t="shared" si="381"/>
        <v>2.6589961137370181E-7</v>
      </c>
      <c r="BE209" s="5">
        <f t="shared" si="382"/>
        <v>5.4146950815922521E-7</v>
      </c>
      <c r="BF209" s="5">
        <f t="shared" si="383"/>
        <v>5.5131563892009239E-7</v>
      </c>
      <c r="BG209" s="5">
        <f t="shared" si="384"/>
        <v>3.7422720841187868E-7</v>
      </c>
      <c r="BH209" s="5">
        <f t="shared" si="385"/>
        <v>1.9051609499514746E-7</v>
      </c>
      <c r="BI209" s="5">
        <f t="shared" si="386"/>
        <v>7.759218279447357E-8</v>
      </c>
      <c r="BJ209" s="8">
        <f t="shared" si="387"/>
        <v>0.76975925915523669</v>
      </c>
      <c r="BK209" s="8">
        <f t="shared" si="388"/>
        <v>0.17410341713394092</v>
      </c>
      <c r="BL209" s="8">
        <f t="shared" si="389"/>
        <v>5.3686598050627692E-2</v>
      </c>
      <c r="BM209" s="8">
        <f t="shared" si="390"/>
        <v>0.42377860188228911</v>
      </c>
      <c r="BN209" s="8">
        <f t="shared" si="391"/>
        <v>0.57123382939983414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1.1720779220779201</v>
      </c>
      <c r="F210">
        <f>VLOOKUP(B210,home!$B$2:$E$405,3,FALSE)</f>
        <v>0.67</v>
      </c>
      <c r="G210">
        <f>VLOOKUP(C210,away!$B$2:$E$405,4,FALSE)</f>
        <v>1.02</v>
      </c>
      <c r="H210">
        <f>VLOOKUP(A210,away!$A$2:$E$405,3,FALSE)</f>
        <v>0.83441558441558406</v>
      </c>
      <c r="I210">
        <f>VLOOKUP(C210,away!$B$2:$E$405,3,FALSE)</f>
        <v>0.51</v>
      </c>
      <c r="J210">
        <f>VLOOKUP(B210,home!$B$2:$E$405,4,FALSE)</f>
        <v>1.28</v>
      </c>
      <c r="K210" s="3">
        <f t="shared" si="336"/>
        <v>0.80099805194805063</v>
      </c>
      <c r="L210" s="3">
        <f t="shared" si="337"/>
        <v>0.54470649350649325</v>
      </c>
      <c r="M210" s="5">
        <f t="shared" si="338"/>
        <v>0.26035621044180107</v>
      </c>
      <c r="N210" s="5">
        <f t="shared" si="339"/>
        <v>0.20854481737645938</v>
      </c>
      <c r="O210" s="5">
        <f t="shared" si="340"/>
        <v>0.14181771845239208</v>
      </c>
      <c r="P210" s="5">
        <f t="shared" si="341"/>
        <v>0.11359571621208317</v>
      </c>
      <c r="Q210" s="5">
        <f t="shared" si="342"/>
        <v>8.3521996231202961E-2</v>
      </c>
      <c r="R210" s="5">
        <f t="shared" si="343"/>
        <v>3.8624516067646802E-2</v>
      </c>
      <c r="S210" s="5">
        <f t="shared" si="344"/>
        <v>1.2390703797538795E-2</v>
      </c>
      <c r="T210" s="5">
        <f t="shared" si="345"/>
        <v>4.54949736977611E-2</v>
      </c>
      <c r="U210" s="5">
        <f t="shared" si="346"/>
        <v>3.0938162127621266E-2</v>
      </c>
      <c r="V210" s="5">
        <f t="shared" si="347"/>
        <v>6.0068595588275251E-4</v>
      </c>
      <c r="W210" s="5">
        <f t="shared" si="348"/>
        <v>2.2300318758668673E-2</v>
      </c>
      <c r="X210" s="5">
        <f t="shared" si="349"/>
        <v>1.2147128435111485E-2</v>
      </c>
      <c r="Y210" s="5">
        <f t="shared" si="350"/>
        <v>3.3083098680312967E-3</v>
      </c>
      <c r="Z210" s="5">
        <f t="shared" si="351"/>
        <v>7.0130082368643661E-3</v>
      </c>
      <c r="AA210" s="5">
        <f t="shared" si="352"/>
        <v>5.6174059360239907E-3</v>
      </c>
      <c r="AB210" s="5">
        <f t="shared" si="353"/>
        <v>2.2497656058783158E-3</v>
      </c>
      <c r="AC210" s="5">
        <f t="shared" si="354"/>
        <v>1.6380287045307027E-5</v>
      </c>
      <c r="AD210" s="5">
        <f t="shared" si="355"/>
        <v>4.4656279708785423E-3</v>
      </c>
      <c r="AE210" s="5">
        <f t="shared" si="356"/>
        <v>2.4324565533217668E-3</v>
      </c>
      <c r="AF210" s="5">
        <f t="shared" si="357"/>
        <v>6.6248743988339502E-4</v>
      </c>
      <c r="AG210" s="5">
        <f t="shared" si="358"/>
        <v>1.2028707012365929E-4</v>
      </c>
      <c r="AH210" s="5">
        <f t="shared" si="359"/>
        <v>9.5500778140863573E-4</v>
      </c>
      <c r="AI210" s="5">
        <f t="shared" si="360"/>
        <v>7.6495937250354695E-4</v>
      </c>
      <c r="AJ210" s="5">
        <f t="shared" si="361"/>
        <v>3.0636548359737212E-4</v>
      </c>
      <c r="AK210" s="5">
        <f t="shared" si="362"/>
        <v>8.179938518187253E-5</v>
      </c>
      <c r="AL210" s="5">
        <f t="shared" si="363"/>
        <v>2.8587456170354745E-7</v>
      </c>
      <c r="AM210" s="5">
        <f t="shared" si="364"/>
        <v>7.1539186107968803E-4</v>
      </c>
      <c r="AN210" s="5">
        <f t="shared" si="365"/>
        <v>3.8967859213180113E-4</v>
      </c>
      <c r="AO210" s="5">
        <f t="shared" si="366"/>
        <v>1.0613022975733019E-4</v>
      </c>
      <c r="AP210" s="5">
        <f t="shared" si="367"/>
        <v>1.926994176871794E-5</v>
      </c>
      <c r="AQ210" s="5">
        <f t="shared" si="368"/>
        <v>2.6241156027281646E-6</v>
      </c>
      <c r="AR210" s="5">
        <f t="shared" si="369"/>
        <v>1.0403978797650274E-4</v>
      </c>
      <c r="AS210" s="5">
        <f t="shared" si="370"/>
        <v>8.3335667494266919E-5</v>
      </c>
      <c r="AT210" s="5">
        <f t="shared" si="371"/>
        <v>3.337585366034914E-5</v>
      </c>
      <c r="AU210" s="5">
        <f t="shared" si="372"/>
        <v>8.9113312546809609E-6</v>
      </c>
      <c r="AV210" s="5">
        <f t="shared" si="373"/>
        <v>1.7844897438158062E-6</v>
      </c>
      <c r="AW210" s="5">
        <f t="shared" si="374"/>
        <v>3.4647110681793467E-9</v>
      </c>
      <c r="AX210" s="5">
        <f t="shared" si="375"/>
        <v>9.5504581184053397E-5</v>
      </c>
      <c r="AY210" s="5">
        <f t="shared" si="376"/>
        <v>5.2021965530571926E-5</v>
      </c>
      <c r="AZ210" s="5">
        <f t="shared" si="377"/>
        <v>1.4168351214736748E-5</v>
      </c>
      <c r="BA210" s="5">
        <f t="shared" si="378"/>
        <v>2.5725309696492397E-6</v>
      </c>
      <c r="BB210" s="5">
        <f t="shared" si="379"/>
        <v>3.5031858097862398E-7</v>
      </c>
      <c r="BC210" s="5">
        <f t="shared" si="380"/>
        <v>3.8164161171007374E-8</v>
      </c>
      <c r="BD210" s="5">
        <f t="shared" si="381"/>
        <v>9.4451913489733012E-6</v>
      </c>
      <c r="BE210" s="5">
        <f t="shared" si="382"/>
        <v>7.5655798708041943E-6</v>
      </c>
      <c r="BF210" s="5">
        <f t="shared" si="383"/>
        <v>3.0300073691857718E-6</v>
      </c>
      <c r="BG210" s="5">
        <f t="shared" si="384"/>
        <v>8.0901000003534728E-7</v>
      </c>
      <c r="BH210" s="5">
        <f t="shared" si="385"/>
        <v>1.6200385850870129E-7</v>
      </c>
      <c r="BI210" s="5">
        <f t="shared" si="386"/>
        <v>2.5952955014707486E-8</v>
      </c>
      <c r="BJ210" s="8">
        <f t="shared" si="387"/>
        <v>0.38439615405342364</v>
      </c>
      <c r="BK210" s="8">
        <f t="shared" si="388"/>
        <v>0.38701200453444334</v>
      </c>
      <c r="BL210" s="8">
        <f t="shared" si="389"/>
        <v>0.22160818508778596</v>
      </c>
      <c r="BM210" s="8">
        <f t="shared" si="390"/>
        <v>0.15351635863011243</v>
      </c>
      <c r="BN210" s="8">
        <f t="shared" si="391"/>
        <v>0.84646097478158555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1.4517241379310299</v>
      </c>
      <c r="F211">
        <f>VLOOKUP(B211,home!$B$2:$E$405,3,FALSE)</f>
        <v>0.59</v>
      </c>
      <c r="G211">
        <f>VLOOKUP(C211,away!$B$2:$E$405,4,FALSE)</f>
        <v>1.1299999999999999</v>
      </c>
      <c r="H211">
        <f>VLOOKUP(A211,away!$A$2:$E$405,3,FALSE)</f>
        <v>1.17241379310345</v>
      </c>
      <c r="I211">
        <f>VLOOKUP(C211,away!$B$2:$E$405,3,FALSE)</f>
        <v>0.84</v>
      </c>
      <c r="J211">
        <f>VLOOKUP(B211,home!$B$2:$E$405,4,FALSE)</f>
        <v>1.04</v>
      </c>
      <c r="K211" s="3">
        <f t="shared" si="336"/>
        <v>0.96786448275861747</v>
      </c>
      <c r="L211" s="3">
        <f t="shared" si="337"/>
        <v>1.0242206896551738</v>
      </c>
      <c r="M211" s="5">
        <f t="shared" si="338"/>
        <v>0.13641068888087651</v>
      </c>
      <c r="N211" s="5">
        <f t="shared" si="339"/>
        <v>0.13202706083643623</v>
      </c>
      <c r="O211" s="5">
        <f t="shared" si="340"/>
        <v>0.13971464984190868</v>
      </c>
      <c r="P211" s="5">
        <f t="shared" si="341"/>
        <v>0.1352248473030403</v>
      </c>
      <c r="Q211" s="5">
        <f t="shared" si="342"/>
        <v>6.3892151473298922E-2</v>
      </c>
      <c r="R211" s="5">
        <f t="shared" si="343"/>
        <v>7.1549317508005403E-2</v>
      </c>
      <c r="S211" s="5">
        <f t="shared" si="344"/>
        <v>3.3512328612494181E-2</v>
      </c>
      <c r="T211" s="5">
        <f t="shared" si="345"/>
        <v>6.5439663445535048E-2</v>
      </c>
      <c r="U211" s="5">
        <f t="shared" si="346"/>
        <v>6.9250043181617746E-2</v>
      </c>
      <c r="V211" s="5">
        <f t="shared" si="347"/>
        <v>3.6912222418380176E-3</v>
      </c>
      <c r="W211" s="5">
        <f t="shared" si="348"/>
        <v>2.0612981379346574E-2</v>
      </c>
      <c r="X211" s="5">
        <f t="shared" si="349"/>
        <v>2.1112242004203603E-2</v>
      </c>
      <c r="Y211" s="5">
        <f t="shared" si="350"/>
        <v>1.081179753285617E-2</v>
      </c>
      <c r="Z211" s="5">
        <f t="shared" si="351"/>
        <v>2.44274304408021E-2</v>
      </c>
      <c r="AA211" s="5">
        <f t="shared" si="352"/>
        <v>2.3642442328709032E-2</v>
      </c>
      <c r="AB211" s="5">
        <f t="shared" si="353"/>
        <v>1.1441340107813202E-2</v>
      </c>
      <c r="AC211" s="5">
        <f t="shared" si="354"/>
        <v>2.2869586325545421E-4</v>
      </c>
      <c r="AD211" s="5">
        <f t="shared" si="355"/>
        <v>4.9876431402085695E-3</v>
      </c>
      <c r="AE211" s="5">
        <f t="shared" si="356"/>
        <v>5.1084472968183177E-3</v>
      </c>
      <c r="AF211" s="5">
        <f t="shared" si="357"/>
        <v>2.6160887067071827E-3</v>
      </c>
      <c r="AG211" s="5">
        <f t="shared" si="358"/>
        <v>8.931507264609141E-4</v>
      </c>
      <c r="AH211" s="5">
        <f t="shared" si="359"/>
        <v>6.2547699131455274E-3</v>
      </c>
      <c r="AI211" s="5">
        <f t="shared" si="360"/>
        <v>6.0537696467607583E-3</v>
      </c>
      <c r="AJ211" s="5">
        <f t="shared" si="361"/>
        <v>2.9296143139509591E-3</v>
      </c>
      <c r="AK211" s="5">
        <f t="shared" si="362"/>
        <v>9.4515654755146267E-4</v>
      </c>
      <c r="AL211" s="5">
        <f t="shared" si="363"/>
        <v>9.0683108314369784E-6</v>
      </c>
      <c r="AM211" s="5">
        <f t="shared" si="364"/>
        <v>9.6547252961650732E-4</v>
      </c>
      <c r="AN211" s="5">
        <f t="shared" si="365"/>
        <v>9.8885694012694416E-4</v>
      </c>
      <c r="AO211" s="5">
        <f t="shared" si="366"/>
        <v>5.0640386859356176E-4</v>
      </c>
      <c r="AP211" s="5">
        <f t="shared" si="367"/>
        <v>1.7288977317831528E-4</v>
      </c>
      <c r="AQ211" s="5">
        <f t="shared" si="368"/>
        <v>4.4269320679755163E-5</v>
      </c>
      <c r="AR211" s="5">
        <f t="shared" si="369"/>
        <v>1.2812529508152691E-3</v>
      </c>
      <c r="AS211" s="5">
        <f t="shared" si="370"/>
        <v>1.2400792245237727E-3</v>
      </c>
      <c r="AT211" s="5">
        <f t="shared" si="371"/>
        <v>6.0011431861170419E-4</v>
      </c>
      <c r="AU211" s="5">
        <f t="shared" si="372"/>
        <v>1.936097781930525E-4</v>
      </c>
      <c r="AV211" s="5">
        <f t="shared" si="373"/>
        <v>4.6847006956957336E-5</v>
      </c>
      <c r="AW211" s="5">
        <f t="shared" si="374"/>
        <v>2.4970773460681839E-7</v>
      </c>
      <c r="AX211" s="5">
        <f t="shared" si="375"/>
        <v>1.5574109508248904E-4</v>
      </c>
      <c r="AY211" s="5">
        <f t="shared" si="376"/>
        <v>1.5951325181303892E-4</v>
      </c>
      <c r="AZ211" s="5">
        <f t="shared" si="377"/>
        <v>8.1688386390545042E-5</v>
      </c>
      <c r="BA211" s="5">
        <f t="shared" si="378"/>
        <v>2.788897848191412E-5</v>
      </c>
      <c r="BB211" s="5">
        <f t="shared" si="379"/>
        <v>7.1411171936310947E-6</v>
      </c>
      <c r="BC211" s="5">
        <f t="shared" si="380"/>
        <v>1.4628159953938522E-6</v>
      </c>
      <c r="BD211" s="5">
        <f t="shared" si="381"/>
        <v>2.1871429681779013E-4</v>
      </c>
      <c r="BE211" s="5">
        <f t="shared" si="382"/>
        <v>2.1168579976146517E-4</v>
      </c>
      <c r="BF211" s="5">
        <f t="shared" si="383"/>
        <v>1.0244158354673736E-4</v>
      </c>
      <c r="BG211" s="5">
        <f t="shared" si="384"/>
        <v>3.3049856757478895E-5</v>
      </c>
      <c r="BH211" s="5">
        <f t="shared" si="385"/>
        <v>7.9969456289559237E-6</v>
      </c>
      <c r="BI211" s="5">
        <f t="shared" si="386"/>
        <v>1.5479919289636433E-6</v>
      </c>
      <c r="BJ211" s="8">
        <f t="shared" si="387"/>
        <v>0.33061255461902356</v>
      </c>
      <c r="BK211" s="8">
        <f t="shared" si="388"/>
        <v>0.30923636446414893</v>
      </c>
      <c r="BL211" s="8">
        <f t="shared" si="389"/>
        <v>0.33571844314300497</v>
      </c>
      <c r="BM211" s="8">
        <f t="shared" si="390"/>
        <v>0.32101681327933512</v>
      </c>
      <c r="BN211" s="8">
        <f t="shared" si="391"/>
        <v>0.67881871584356612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1.4517241379310299</v>
      </c>
      <c r="F212">
        <f>VLOOKUP(B212,home!$B$2:$E$405,3,FALSE)</f>
        <v>1.57</v>
      </c>
      <c r="G212">
        <f>VLOOKUP(C212,away!$B$2:$E$405,4,FALSE)</f>
        <v>0.93</v>
      </c>
      <c r="H212">
        <f>VLOOKUP(A212,away!$A$2:$E$405,3,FALSE)</f>
        <v>1.17241379310345</v>
      </c>
      <c r="I212">
        <f>VLOOKUP(C212,away!$B$2:$E$405,3,FALSE)</f>
        <v>0.74</v>
      </c>
      <c r="J212">
        <f>VLOOKUP(B212,home!$B$2:$E$405,4,FALSE)</f>
        <v>0.49</v>
      </c>
      <c r="K212" s="3">
        <f t="shared" si="336"/>
        <v>2.1196624137930971</v>
      </c>
      <c r="L212" s="3">
        <f t="shared" si="337"/>
        <v>0.42511724137931095</v>
      </c>
      <c r="M212" s="5">
        <f t="shared" si="338"/>
        <v>7.8490345016975618E-2</v>
      </c>
      <c r="N212" s="5">
        <f t="shared" si="339"/>
        <v>0.16637303417813548</v>
      </c>
      <c r="O212" s="5">
        <f t="shared" si="340"/>
        <v>3.3367598948527019E-2</v>
      </c>
      <c r="P212" s="5">
        <f t="shared" si="341"/>
        <v>7.0728045329714787E-2</v>
      </c>
      <c r="Q212" s="5">
        <f t="shared" si="342"/>
        <v>0.17632733360805408</v>
      </c>
      <c r="R212" s="5">
        <f t="shared" si="343"/>
        <v>7.0925708082245015E-3</v>
      </c>
      <c r="S212" s="5">
        <f t="shared" si="344"/>
        <v>1.5933349493750717E-2</v>
      </c>
      <c r="T212" s="5">
        <f t="shared" si="345"/>
        <v>7.4959789643225416E-2</v>
      </c>
      <c r="U212" s="5">
        <f t="shared" si="346"/>
        <v>1.50338557593596E-2</v>
      </c>
      <c r="V212" s="5">
        <f t="shared" si="347"/>
        <v>1.5952912779052418E-3</v>
      </c>
      <c r="W212" s="5">
        <f t="shared" si="348"/>
        <v>0.12458480719111618</v>
      </c>
      <c r="X212" s="5">
        <f t="shared" si="349"/>
        <v>5.2963149550860664E-2</v>
      </c>
      <c r="Y212" s="5">
        <f t="shared" si="350"/>
        <v>1.1257774015910887E-2</v>
      </c>
      <c r="Z212" s="5">
        <f t="shared" si="351"/>
        <v>1.0050580454266103E-3</v>
      </c>
      <c r="AA212" s="5">
        <f t="shared" si="352"/>
        <v>2.1303837625711408E-3</v>
      </c>
      <c r="AB212" s="5">
        <f t="shared" si="353"/>
        <v>2.2578471942385826E-3</v>
      </c>
      <c r="AC212" s="5">
        <f t="shared" si="354"/>
        <v>8.9845312975578144E-5</v>
      </c>
      <c r="AD212" s="5">
        <f t="shared" si="355"/>
        <v>6.6019433283167256E-2</v>
      </c>
      <c r="AE212" s="5">
        <f t="shared" si="356"/>
        <v>2.8065999354765531E-2</v>
      </c>
      <c r="AF212" s="5">
        <f t="shared" si="357"/>
        <v>5.9656701111257216E-3</v>
      </c>
      <c r="AG212" s="5">
        <f t="shared" si="358"/>
        <v>8.4536974020692505E-4</v>
      </c>
      <c r="AH212" s="5">
        <f t="shared" si="359"/>
        <v>1.0681687592446065E-4</v>
      </c>
      <c r="AI212" s="5">
        <f t="shared" si="360"/>
        <v>2.2641571705587997E-4</v>
      </c>
      <c r="AJ212" s="5">
        <f t="shared" si="361"/>
        <v>2.3996244266768078E-4</v>
      </c>
      <c r="AK212" s="5">
        <f t="shared" si="362"/>
        <v>1.6954645681488794E-4</v>
      </c>
      <c r="AL212" s="5">
        <f t="shared" si="363"/>
        <v>3.2384025665448446E-6</v>
      </c>
      <c r="AM212" s="5">
        <f t="shared" si="364"/>
        <v>2.7987782262050127E-2</v>
      </c>
      <c r="AN212" s="5">
        <f t="shared" si="365"/>
        <v>1.1898088787567563E-2</v>
      </c>
      <c r="AO212" s="5">
        <f t="shared" si="366"/>
        <v>2.5290413415284159E-3</v>
      </c>
      <c r="AP212" s="5">
        <f t="shared" si="367"/>
        <v>3.5837969281493078E-4</v>
      </c>
      <c r="AQ212" s="5">
        <f t="shared" si="368"/>
        <v>3.8088346593962046E-5</v>
      </c>
      <c r="AR212" s="5">
        <f t="shared" si="369"/>
        <v>9.0819391251525724E-6</v>
      </c>
      <c r="AS212" s="5">
        <f t="shared" si="370"/>
        <v>1.9250645007942867E-5</v>
      </c>
      <c r="AT212" s="5">
        <f t="shared" si="371"/>
        <v>2.0402434332305109E-5</v>
      </c>
      <c r="AU212" s="5">
        <f t="shared" si="372"/>
        <v>1.4415424401356331E-5</v>
      </c>
      <c r="AV212" s="5">
        <f t="shared" si="373"/>
        <v>7.6389583206077212E-6</v>
      </c>
      <c r="AW212" s="5">
        <f t="shared" si="374"/>
        <v>8.1059468550244185E-8</v>
      </c>
      <c r="AX212" s="5">
        <f t="shared" si="375"/>
        <v>9.8874416843821346E-3</v>
      </c>
      <c r="AY212" s="5">
        <f t="shared" si="376"/>
        <v>4.2033219331633412E-3</v>
      </c>
      <c r="AZ212" s="5">
        <f t="shared" si="377"/>
        <v>8.9345231242777602E-4</v>
      </c>
      <c r="BA212" s="5">
        <f t="shared" si="378"/>
        <v>1.2660732745442085E-4</v>
      </c>
      <c r="BB212" s="5">
        <f t="shared" si="379"/>
        <v>1.3455739446457616E-5</v>
      </c>
      <c r="BC212" s="5">
        <f t="shared" si="380"/>
        <v>1.1440533668393679E-6</v>
      </c>
      <c r="BD212" s="5">
        <f t="shared" si="381"/>
        <v>6.4348148454328251E-7</v>
      </c>
      <c r="BE212" s="5">
        <f t="shared" si="382"/>
        <v>1.3639635167581794E-6</v>
      </c>
      <c r="BF212" s="5">
        <f t="shared" si="383"/>
        <v>1.4455711001286823E-6</v>
      </c>
      <c r="BG212" s="5">
        <f t="shared" si="384"/>
        <v>1.021374242469435E-6</v>
      </c>
      <c r="BH212" s="5">
        <f t="shared" si="385"/>
        <v>5.4124214804471487E-7</v>
      </c>
      <c r="BI212" s="5">
        <f t="shared" si="386"/>
        <v>2.2945012759420419E-7</v>
      </c>
      <c r="BJ212" s="8">
        <f t="shared" si="387"/>
        <v>0.76529916415736399</v>
      </c>
      <c r="BK212" s="8">
        <f t="shared" si="388"/>
        <v>0.17104343676705183</v>
      </c>
      <c r="BL212" s="8">
        <f t="shared" si="389"/>
        <v>6.0701032449190652E-2</v>
      </c>
      <c r="BM212" s="8">
        <f t="shared" si="390"/>
        <v>0.46146652265570687</v>
      </c>
      <c r="BN212" s="8">
        <f t="shared" si="391"/>
        <v>0.53237892788963148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1.5037313432835799</v>
      </c>
      <c r="F213">
        <f>VLOOKUP(B213,home!$B$2:$E$405,3,FALSE)</f>
        <v>0.67</v>
      </c>
      <c r="G213">
        <f>VLOOKUP(C213,away!$B$2:$E$405,4,FALSE)</f>
        <v>0.84</v>
      </c>
      <c r="H213">
        <f>VLOOKUP(A213,away!$A$2:$E$405,3,FALSE)</f>
        <v>1.3805970149253699</v>
      </c>
      <c r="I213">
        <f>VLOOKUP(C213,away!$B$2:$E$405,3,FALSE)</f>
        <v>0.89</v>
      </c>
      <c r="J213">
        <f>VLOOKUP(B213,home!$B$2:$E$405,4,FALSE)</f>
        <v>0.87</v>
      </c>
      <c r="K213" s="3">
        <f t="shared" si="336"/>
        <v>0.84629999999999872</v>
      </c>
      <c r="L213" s="3">
        <f t="shared" si="337"/>
        <v>1.0689962686567138</v>
      </c>
      <c r="M213" s="5">
        <f t="shared" si="338"/>
        <v>0.14729818628517879</v>
      </c>
      <c r="N213" s="5">
        <f t="shared" si="339"/>
        <v>0.12465845505314666</v>
      </c>
      <c r="O213" s="5">
        <f t="shared" si="340"/>
        <v>0.15746121151875767</v>
      </c>
      <c r="P213" s="5">
        <f t="shared" si="341"/>
        <v>0.13325942330832441</v>
      </c>
      <c r="Q213" s="5">
        <f t="shared" si="342"/>
        <v>5.274922525573892E-2</v>
      </c>
      <c r="R213" s="5">
        <f t="shared" si="343"/>
        <v>8.4162723785858748E-2</v>
      </c>
      <c r="S213" s="5">
        <f t="shared" si="344"/>
        <v>3.0139668295179174E-2</v>
      </c>
      <c r="T213" s="5">
        <f t="shared" si="345"/>
        <v>5.6388724972917387E-2</v>
      </c>
      <c r="U213" s="5">
        <f t="shared" si="346"/>
        <v>7.1226913139972162E-2</v>
      </c>
      <c r="V213" s="5">
        <f t="shared" si="347"/>
        <v>3.0296781100313734E-3</v>
      </c>
      <c r="W213" s="5">
        <f t="shared" si="348"/>
        <v>1.4880556444643927E-2</v>
      </c>
      <c r="X213" s="5">
        <f t="shared" si="349"/>
        <v>1.5907259314859971E-2</v>
      </c>
      <c r="Y213" s="5">
        <f t="shared" si="350"/>
        <v>8.5024004260700319E-3</v>
      </c>
      <c r="Z213" s="5">
        <f t="shared" si="351"/>
        <v>2.9989879229022895E-2</v>
      </c>
      <c r="AA213" s="5">
        <f t="shared" si="352"/>
        <v>2.5380434791522039E-2</v>
      </c>
      <c r="AB213" s="5">
        <f t="shared" si="353"/>
        <v>1.0739730982032535E-2</v>
      </c>
      <c r="AC213" s="5">
        <f t="shared" si="354"/>
        <v>1.713077601015829E-4</v>
      </c>
      <c r="AD213" s="5">
        <f t="shared" si="355"/>
        <v>3.1483537297755334E-3</v>
      </c>
      <c r="AE213" s="5">
        <f t="shared" si="356"/>
        <v>3.3655783895414925E-3</v>
      </c>
      <c r="AF213" s="5">
        <f t="shared" si="357"/>
        <v>1.7988953701457637E-3</v>
      </c>
      <c r="AG213" s="5">
        <f t="shared" si="358"/>
        <v>6.4100414612988665E-4</v>
      </c>
      <c r="AH213" s="5">
        <f t="shared" si="359"/>
        <v>8.0147672483227381E-3</v>
      </c>
      <c r="AI213" s="5">
        <f t="shared" si="360"/>
        <v>6.782897522255524E-3</v>
      </c>
      <c r="AJ213" s="5">
        <f t="shared" si="361"/>
        <v>2.8701830865424205E-3</v>
      </c>
      <c r="AK213" s="5">
        <f t="shared" si="362"/>
        <v>8.0967864871361558E-4</v>
      </c>
      <c r="AL213" s="5">
        <f t="shared" si="363"/>
        <v>6.1992272668396708E-6</v>
      </c>
      <c r="AM213" s="5">
        <f t="shared" si="364"/>
        <v>5.3289035230180617E-4</v>
      </c>
      <c r="AN213" s="5">
        <f t="shared" si="365"/>
        <v>5.6965779821379237E-4</v>
      </c>
      <c r="AO213" s="5">
        <f t="shared" si="366"/>
        <v>3.0448103035087166E-4</v>
      </c>
      <c r="AP213" s="5">
        <f t="shared" si="367"/>
        <v>1.084963617739445E-4</v>
      </c>
      <c r="AQ213" s="5">
        <f t="shared" si="368"/>
        <v>2.8995551474793893E-5</v>
      </c>
      <c r="AR213" s="5">
        <f t="shared" si="369"/>
        <v>1.7135512565218094E-3</v>
      </c>
      <c r="AS213" s="5">
        <f t="shared" si="370"/>
        <v>1.4501784283944053E-3</v>
      </c>
      <c r="AT213" s="5">
        <f t="shared" si="371"/>
        <v>6.1364300197509162E-4</v>
      </c>
      <c r="AU213" s="5">
        <f t="shared" si="372"/>
        <v>1.7310869085717309E-4</v>
      </c>
      <c r="AV213" s="5">
        <f t="shared" si="373"/>
        <v>3.6625471268106329E-5</v>
      </c>
      <c r="AW213" s="5">
        <f t="shared" si="374"/>
        <v>1.5578856878509397E-7</v>
      </c>
      <c r="AX213" s="5">
        <f t="shared" si="375"/>
        <v>7.5164184192169615E-5</v>
      </c>
      <c r="AY213" s="5">
        <f t="shared" si="376"/>
        <v>8.0350232438055255E-5</v>
      </c>
      <c r="AZ213" s="5">
        <f t="shared" si="377"/>
        <v>4.2947049330990357E-5</v>
      </c>
      <c r="BA213" s="5">
        <f t="shared" si="378"/>
        <v>1.530341182821484E-5</v>
      </c>
      <c r="BB213" s="5">
        <f t="shared" si="379"/>
        <v>4.0898225355196703E-6</v>
      </c>
      <c r="BC213" s="5">
        <f t="shared" si="380"/>
        <v>8.7440100598773379E-7</v>
      </c>
      <c r="BD213" s="5">
        <f t="shared" si="381"/>
        <v>3.0529664989563946E-4</v>
      </c>
      <c r="BE213" s="5">
        <f t="shared" si="382"/>
        <v>2.5837255480667932E-4</v>
      </c>
      <c r="BF213" s="5">
        <f t="shared" si="383"/>
        <v>1.0933034656644618E-4</v>
      </c>
      <c r="BG213" s="5">
        <f t="shared" si="384"/>
        <v>3.0842090766394421E-5</v>
      </c>
      <c r="BH213" s="5">
        <f t="shared" si="385"/>
        <v>6.5254153538998881E-6</v>
      </c>
      <c r="BI213" s="5">
        <f t="shared" si="386"/>
        <v>1.104491802801094E-6</v>
      </c>
      <c r="BJ213" s="8">
        <f t="shared" si="387"/>
        <v>0.2838037032984157</v>
      </c>
      <c r="BK213" s="8">
        <f t="shared" si="388"/>
        <v>0.31398481321852023</v>
      </c>
      <c r="BL213" s="8">
        <f t="shared" si="389"/>
        <v>0.37214711912218573</v>
      </c>
      <c r="BM213" s="8">
        <f t="shared" si="390"/>
        <v>0.30025609521727015</v>
      </c>
      <c r="BN213" s="8">
        <f t="shared" si="391"/>
        <v>0.69958922520700517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1.5037313432835799</v>
      </c>
      <c r="F214">
        <f>VLOOKUP(B214,home!$B$2:$E$405,3,FALSE)</f>
        <v>1.33</v>
      </c>
      <c r="G214">
        <f>VLOOKUP(C214,away!$B$2:$E$405,4,FALSE)</f>
        <v>1.02</v>
      </c>
      <c r="H214">
        <f>VLOOKUP(A214,away!$A$2:$E$405,3,FALSE)</f>
        <v>1.3805970149253699</v>
      </c>
      <c r="I214">
        <f>VLOOKUP(C214,away!$B$2:$E$405,3,FALSE)</f>
        <v>1.2</v>
      </c>
      <c r="J214">
        <f>VLOOKUP(B214,home!$B$2:$E$405,4,FALSE)</f>
        <v>0.53</v>
      </c>
      <c r="K214" s="3">
        <f t="shared" si="336"/>
        <v>2.0399619402985048</v>
      </c>
      <c r="L214" s="3">
        <f t="shared" si="337"/>
        <v>0.87805970149253532</v>
      </c>
      <c r="M214" s="5">
        <f t="shared" si="338"/>
        <v>5.4040493068564704E-2</v>
      </c>
      <c r="N214" s="5">
        <f t="shared" si="339"/>
        <v>0.11024054909483716</v>
      </c>
      <c r="O214" s="5">
        <f t="shared" si="340"/>
        <v>4.7450779212293341E-2</v>
      </c>
      <c r="P214" s="5">
        <f t="shared" si="341"/>
        <v>9.6797783630585887E-2</v>
      </c>
      <c r="Q214" s="5">
        <f t="shared" si="342"/>
        <v>0.11244326221553831</v>
      </c>
      <c r="R214" s="5">
        <f t="shared" si="343"/>
        <v>2.0832308515367243E-2</v>
      </c>
      <c r="S214" s="5">
        <f t="shared" si="344"/>
        <v>4.3346250116119554E-2</v>
      </c>
      <c r="T214" s="5">
        <f t="shared" si="345"/>
        <v>9.8731897255822432E-2</v>
      </c>
      <c r="U214" s="5">
        <f t="shared" si="346"/>
        <v>4.2497116499905632E-2</v>
      </c>
      <c r="V214" s="5">
        <f t="shared" si="347"/>
        <v>8.6269073464635086E-3</v>
      </c>
      <c r="W214" s="5">
        <f t="shared" si="348"/>
        <v>7.6459991787567697E-2</v>
      </c>
      <c r="X214" s="5">
        <f t="shared" si="349"/>
        <v>6.7136437565113394E-2</v>
      </c>
      <c r="Y214" s="5">
        <f t="shared" si="350"/>
        <v>2.9474900163847847E-2</v>
      </c>
      <c r="Z214" s="5">
        <f t="shared" si="351"/>
        <v>6.0973368654679231E-3</v>
      </c>
      <c r="AA214" s="5">
        <f t="shared" si="352"/>
        <v>1.2438335142733549E-2</v>
      </c>
      <c r="AB214" s="5">
        <f t="shared" si="353"/>
        <v>1.2686865145926906E-2</v>
      </c>
      <c r="AC214" s="5">
        <f t="shared" si="354"/>
        <v>9.6578679165707307E-4</v>
      </c>
      <c r="AD214" s="5">
        <f t="shared" si="355"/>
        <v>3.8993868300543584E-2</v>
      </c>
      <c r="AE214" s="5">
        <f t="shared" si="356"/>
        <v>3.4238944360014532E-2</v>
      </c>
      <c r="AF214" s="5">
        <f t="shared" si="357"/>
        <v>1.5031918632086942E-2</v>
      </c>
      <c r="AG214" s="5">
        <f t="shared" si="358"/>
        <v>4.3996406623167811E-3</v>
      </c>
      <c r="AH214" s="5">
        <f t="shared" si="359"/>
        <v>1.3384564469980484E-3</v>
      </c>
      <c r="AI214" s="5">
        <f t="shared" si="360"/>
        <v>2.7304002106231821E-3</v>
      </c>
      <c r="AJ214" s="5">
        <f t="shared" si="361"/>
        <v>2.7849562557271568E-3</v>
      </c>
      <c r="AK214" s="5">
        <f t="shared" si="362"/>
        <v>1.8937349223598766E-3</v>
      </c>
      <c r="AL214" s="5">
        <f t="shared" si="363"/>
        <v>6.9197015485026952E-5</v>
      </c>
      <c r="AM214" s="5">
        <f t="shared" si="364"/>
        <v>1.5909201447624245E-2</v>
      </c>
      <c r="AN214" s="5">
        <f t="shared" si="365"/>
        <v>1.3969228674085553E-2</v>
      </c>
      <c r="AO214" s="5">
        <f t="shared" si="366"/>
        <v>6.1329083798242626E-3</v>
      </c>
      <c r="AP214" s="5">
        <f t="shared" si="367"/>
        <v>1.7950199004231873E-3</v>
      </c>
      <c r="AQ214" s="5">
        <f t="shared" si="368"/>
        <v>3.9403365948468595E-4</v>
      </c>
      <c r="AR214" s="5">
        <f t="shared" si="369"/>
        <v>2.3504893366237323E-4</v>
      </c>
      <c r="AS214" s="5">
        <f t="shared" si="370"/>
        <v>4.7949087877898952E-4</v>
      </c>
      <c r="AT214" s="5">
        <f t="shared" si="371"/>
        <v>4.8907157171471137E-4</v>
      </c>
      <c r="AU214" s="5">
        <f t="shared" si="372"/>
        <v>3.3256246412666067E-4</v>
      </c>
      <c r="AV214" s="5">
        <f t="shared" si="373"/>
        <v>1.6960369239756864E-4</v>
      </c>
      <c r="AW214" s="5">
        <f t="shared" si="374"/>
        <v>3.4429520410759377E-6</v>
      </c>
      <c r="AX214" s="5">
        <f t="shared" si="375"/>
        <v>5.4090275756158877E-3</v>
      </c>
      <c r="AY214" s="5">
        <f t="shared" si="376"/>
        <v>4.7494491384101785E-3</v>
      </c>
      <c r="AZ214" s="5">
        <f t="shared" si="377"/>
        <v>2.0851499463632097E-3</v>
      </c>
      <c r="BA214" s="5">
        <f t="shared" si="378"/>
        <v>6.102953798236188E-4</v>
      </c>
      <c r="BB214" s="5">
        <f t="shared" si="379"/>
        <v>1.3396894475755001E-4</v>
      </c>
      <c r="BC214" s="5">
        <f t="shared" si="380"/>
        <v>2.3526546328616872E-5</v>
      </c>
      <c r="BD214" s="5">
        <f t="shared" si="381"/>
        <v>3.439783275462035E-5</v>
      </c>
      <c r="BE214" s="5">
        <f t="shared" si="382"/>
        <v>7.01702696481788E-5</v>
      </c>
      <c r="BF214" s="5">
        <f t="shared" si="383"/>
        <v>7.1572339711384062E-5</v>
      </c>
      <c r="BG214" s="5">
        <f t="shared" si="384"/>
        <v>4.8668282996446259E-5</v>
      </c>
      <c r="BH214" s="5">
        <f t="shared" si="385"/>
        <v>2.4820361253106811E-5</v>
      </c>
      <c r="BI214" s="5">
        <f t="shared" si="386"/>
        <v>1.0126518460159515E-5</v>
      </c>
      <c r="BJ214" s="8">
        <f t="shared" si="387"/>
        <v>0.63836321963042963</v>
      </c>
      <c r="BK214" s="8">
        <f t="shared" si="388"/>
        <v>0.20859586710728595</v>
      </c>
      <c r="BL214" s="8">
        <f t="shared" si="389"/>
        <v>0.14661848549743914</v>
      </c>
      <c r="BM214" s="8">
        <f t="shared" si="390"/>
        <v>0.5531237271770667</v>
      </c>
      <c r="BN214" s="8">
        <f t="shared" si="391"/>
        <v>0.44180517573718669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1.5037313432835799</v>
      </c>
      <c r="F215">
        <f>VLOOKUP(B215,home!$B$2:$E$405,3,FALSE)</f>
        <v>0.84</v>
      </c>
      <c r="G215">
        <f>VLOOKUP(C215,away!$B$2:$E$405,4,FALSE)</f>
        <v>0.93</v>
      </c>
      <c r="H215">
        <f>VLOOKUP(A215,away!$A$2:$E$405,3,FALSE)</f>
        <v>1.3805970149253699</v>
      </c>
      <c r="I215">
        <f>VLOOKUP(C215,away!$B$2:$E$405,3,FALSE)</f>
        <v>0.89</v>
      </c>
      <c r="J215">
        <f>VLOOKUP(B215,home!$B$2:$E$405,4,FALSE)</f>
        <v>0.43</v>
      </c>
      <c r="K215" s="3">
        <f t="shared" si="336"/>
        <v>1.1747149253731326</v>
      </c>
      <c r="L215" s="3">
        <f t="shared" si="337"/>
        <v>0.52835447761193899</v>
      </c>
      <c r="M215" s="5">
        <f t="shared" si="338"/>
        <v>0.18212365437107508</v>
      </c>
      <c r="N215" s="5">
        <f t="shared" si="339"/>
        <v>0.21394337505319966</v>
      </c>
      <c r="O215" s="5">
        <f t="shared" si="340"/>
        <v>9.6225848266006705E-2</v>
      </c>
      <c r="P215" s="5">
        <f t="shared" si="341"/>
        <v>0.11303794016476844</v>
      </c>
      <c r="Q215" s="5">
        <f t="shared" si="342"/>
        <v>0.12566123792984779</v>
      </c>
      <c r="R215" s="5">
        <f t="shared" si="343"/>
        <v>2.5420678896675836E-2</v>
      </c>
      <c r="S215" s="5">
        <f t="shared" si="344"/>
        <v>1.7539698454901949E-2</v>
      </c>
      <c r="T215" s="5">
        <f t="shared" si="345"/>
        <v>6.6393677722494299E-2</v>
      </c>
      <c r="U215" s="5">
        <f t="shared" si="346"/>
        <v>2.9862050913042917E-2</v>
      </c>
      <c r="V215" s="5">
        <f t="shared" si="347"/>
        <v>1.2095880627550973E-3</v>
      </c>
      <c r="W215" s="5">
        <f t="shared" si="348"/>
        <v>4.9205377245685529E-2</v>
      </c>
      <c r="X215" s="5">
        <f t="shared" si="349"/>
        <v>2.5997881390342564E-2</v>
      </c>
      <c r="Y215" s="5">
        <f t="shared" si="350"/>
        <v>6.8680485205057972E-3</v>
      </c>
      <c r="Z215" s="5">
        <f t="shared" si="351"/>
        <v>4.4770431729980013E-3</v>
      </c>
      <c r="AA215" s="5">
        <f t="shared" si="352"/>
        <v>5.2592494368606402E-3</v>
      </c>
      <c r="AB215" s="5">
        <f t="shared" si="353"/>
        <v>3.0890594048702184E-3</v>
      </c>
      <c r="AC215" s="5">
        <f t="shared" si="354"/>
        <v>4.6921878274782017E-5</v>
      </c>
      <c r="AD215" s="5">
        <f t="shared" si="355"/>
        <v>1.4450572764780586E-2</v>
      </c>
      <c r="AE215" s="5">
        <f t="shared" si="356"/>
        <v>7.6350248243289591E-3</v>
      </c>
      <c r="AF215" s="5">
        <f t="shared" si="357"/>
        <v>2.0169997763062565E-3</v>
      </c>
      <c r="AG215" s="5">
        <f t="shared" si="358"/>
        <v>3.5523028771789671E-4</v>
      </c>
      <c r="AH215" s="5">
        <f t="shared" si="359"/>
        <v>5.9136645172886413E-4</v>
      </c>
      <c r="AI215" s="5">
        <f t="shared" si="360"/>
        <v>6.946869972108468E-4</v>
      </c>
      <c r="AJ215" s="5">
        <f t="shared" si="361"/>
        <v>4.0802959204311274E-4</v>
      </c>
      <c r="AK215" s="5">
        <f t="shared" si="362"/>
        <v>1.5977281725565164E-4</v>
      </c>
      <c r="AL215" s="5">
        <f t="shared" si="363"/>
        <v>1.1649123749815825E-6</v>
      </c>
      <c r="AM215" s="5">
        <f t="shared" si="364"/>
        <v>3.3950607013956435E-3</v>
      </c>
      <c r="AN215" s="5">
        <f t="shared" si="365"/>
        <v>1.7937955233467183E-3</v>
      </c>
      <c r="AO215" s="5">
        <f t="shared" si="366"/>
        <v>4.7387994834024495E-4</v>
      </c>
      <c r="AP215" s="5">
        <f t="shared" si="367"/>
        <v>8.3458864185360939E-5</v>
      </c>
      <c r="AQ215" s="5">
        <f t="shared" si="368"/>
        <v>1.1023966147185532E-5</v>
      </c>
      <c r="AR215" s="5">
        <f t="shared" si="369"/>
        <v>6.2490222536085987E-5</v>
      </c>
      <c r="AS215" s="5">
        <f t="shared" si="370"/>
        <v>7.3408197103028695E-5</v>
      </c>
      <c r="AT215" s="5">
        <f t="shared" si="371"/>
        <v>4.3116852390830281E-5</v>
      </c>
      <c r="AU215" s="5">
        <f t="shared" si="372"/>
        <v>1.6883336679539524E-5</v>
      </c>
      <c r="AV215" s="5">
        <f t="shared" si="373"/>
        <v>4.9582768968886888E-6</v>
      </c>
      <c r="AW215" s="5">
        <f t="shared" si="374"/>
        <v>2.0083927134728074E-8</v>
      </c>
      <c r="AX215" s="5">
        <f t="shared" si="375"/>
        <v>6.647047464128739E-4</v>
      </c>
      <c r="AY215" s="5">
        <f t="shared" si="376"/>
        <v>3.5119972905715033E-4</v>
      </c>
      <c r="AZ215" s="5">
        <f t="shared" si="377"/>
        <v>9.2778974691722581E-5</v>
      </c>
      <c r="BA215" s="5">
        <f t="shared" si="378"/>
        <v>1.6340062235538801E-5</v>
      </c>
      <c r="BB215" s="5">
        <f t="shared" si="379"/>
        <v>2.1583362616511683E-6</v>
      </c>
      <c r="BC215" s="5">
        <f t="shared" si="380"/>
        <v>2.2807332560712169E-7</v>
      </c>
      <c r="BD215" s="5">
        <f t="shared" si="381"/>
        <v>5.5028314806512556E-6</v>
      </c>
      <c r="BE215" s="5">
        <f t="shared" si="382"/>
        <v>6.4642582721341644E-6</v>
      </c>
      <c r="BF215" s="5">
        <f t="shared" si="383"/>
        <v>3.7968303368713701E-6</v>
      </c>
      <c r="BG215" s="5">
        <f t="shared" si="384"/>
        <v>1.4867310886107658E-6</v>
      </c>
      <c r="BH215" s="5">
        <f t="shared" si="385"/>
        <v>4.3662129995182818E-7</v>
      </c>
      <c r="BI215" s="5">
        <f t="shared" si="386"/>
        <v>1.0258111155784621E-7</v>
      </c>
      <c r="BJ215" s="8">
        <f t="shared" si="387"/>
        <v>0.51941205444060878</v>
      </c>
      <c r="BK215" s="8">
        <f t="shared" si="388"/>
        <v>0.31431016757320751</v>
      </c>
      <c r="BL215" s="8">
        <f t="shared" si="389"/>
        <v>0.16192938951489097</v>
      </c>
      <c r="BM215" s="8">
        <f t="shared" si="390"/>
        <v>0.24336474037500194</v>
      </c>
      <c r="BN215" s="8">
        <f t="shared" si="391"/>
        <v>0.75641273468157355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1.5037313432835799</v>
      </c>
      <c r="F216">
        <f>VLOOKUP(B216,home!$B$2:$E$405,3,FALSE)</f>
        <v>1.42</v>
      </c>
      <c r="G216">
        <f>VLOOKUP(C216,away!$B$2:$E$405,4,FALSE)</f>
        <v>1.02</v>
      </c>
      <c r="H216">
        <f>VLOOKUP(A216,away!$A$2:$E$405,3,FALSE)</f>
        <v>1.3805970149253699</v>
      </c>
      <c r="I216">
        <f>VLOOKUP(C216,away!$B$2:$E$405,3,FALSE)</f>
        <v>0.62</v>
      </c>
      <c r="J216">
        <f>VLOOKUP(B216,home!$B$2:$E$405,4,FALSE)</f>
        <v>0.87</v>
      </c>
      <c r="K216" s="3">
        <f t="shared" si="336"/>
        <v>2.1780044776119372</v>
      </c>
      <c r="L216" s="3">
        <f t="shared" si="337"/>
        <v>0.74469402985074451</v>
      </c>
      <c r="M216" s="5">
        <f t="shared" si="338"/>
        <v>5.3788343037174523E-2</v>
      </c>
      <c r="N216" s="5">
        <f t="shared" si="339"/>
        <v>0.11715125197829299</v>
      </c>
      <c r="O216" s="5">
        <f t="shared" si="340"/>
        <v>4.005585793534773E-2</v>
      </c>
      <c r="P216" s="5">
        <f t="shared" si="341"/>
        <v>8.7241837937775013E-2</v>
      </c>
      <c r="Q216" s="5">
        <f t="shared" si="342"/>
        <v>0.12757797568328322</v>
      </c>
      <c r="R216" s="5">
        <f t="shared" si="343"/>
        <v>1.491467913250151E-2</v>
      </c>
      <c r="S216" s="5">
        <f t="shared" si="344"/>
        <v>3.5375407834652678E-2</v>
      </c>
      <c r="T216" s="5">
        <f t="shared" si="345"/>
        <v>9.5006556831784481E-2</v>
      </c>
      <c r="U216" s="5">
        <f t="shared" si="346"/>
        <v>3.2484237932733619E-2</v>
      </c>
      <c r="V216" s="5">
        <f t="shared" si="347"/>
        <v>6.3752260207517904E-3</v>
      </c>
      <c r="W216" s="5">
        <f t="shared" si="348"/>
        <v>9.2621800760952583E-2</v>
      </c>
      <c r="X216" s="5">
        <f t="shared" si="349"/>
        <v>6.8974902060706542E-2</v>
      </c>
      <c r="Y216" s="5">
        <f t="shared" si="350"/>
        <v>2.5682598887073985E-2</v>
      </c>
      <c r="Z216" s="5">
        <f t="shared" si="351"/>
        <v>3.7022908357044523E-3</v>
      </c>
      <c r="AA216" s="5">
        <f t="shared" si="352"/>
        <v>8.0636060175859389E-3</v>
      </c>
      <c r="AB216" s="5">
        <f t="shared" si="353"/>
        <v>8.7812850060003684E-3</v>
      </c>
      <c r="AC216" s="5">
        <f t="shared" si="354"/>
        <v>6.4626739260995503E-4</v>
      </c>
      <c r="AD216" s="5">
        <f t="shared" si="355"/>
        <v>5.0432674195458847E-2</v>
      </c>
      <c r="AE216" s="5">
        <f t="shared" si="356"/>
        <v>3.7556911382765908E-2</v>
      </c>
      <c r="AF216" s="5">
        <f t="shared" si="357"/>
        <v>1.3984203843189618E-2</v>
      </c>
      <c r="AG216" s="5">
        <f t="shared" si="358"/>
        <v>3.4713177047463822E-3</v>
      </c>
      <c r="AH216" s="5">
        <f t="shared" si="359"/>
        <v>6.8926847053005723E-4</v>
      </c>
      <c r="AI216" s="5">
        <f t="shared" si="360"/>
        <v>1.5012298150911963E-3</v>
      </c>
      <c r="AJ216" s="5">
        <f t="shared" si="361"/>
        <v>1.6348426295965833E-3</v>
      </c>
      <c r="AK216" s="5">
        <f t="shared" si="362"/>
        <v>1.1868981891507441E-3</v>
      </c>
      <c r="AL216" s="5">
        <f t="shared" si="363"/>
        <v>4.1928456574004782E-5</v>
      </c>
      <c r="AM216" s="5">
        <f t="shared" si="364"/>
        <v>2.1968518043130669E-2</v>
      </c>
      <c r="AN216" s="5">
        <f t="shared" si="365"/>
        <v>1.6359824231387769E-2</v>
      </c>
      <c r="AO216" s="5">
        <f t="shared" si="366"/>
        <v>6.0915317172610074E-3</v>
      </c>
      <c r="AP216" s="5">
        <f t="shared" si="367"/>
        <v>1.5121091008302421E-3</v>
      </c>
      <c r="AQ216" s="5">
        <f t="shared" si="368"/>
        <v>2.8151465496781465E-4</v>
      </c>
      <c r="AR216" s="5">
        <f t="shared" si="369"/>
        <v>1.0265882299361754E-4</v>
      </c>
      <c r="AS216" s="5">
        <f t="shared" si="370"/>
        <v>2.2359137614647032E-4</v>
      </c>
      <c r="AT216" s="5">
        <f t="shared" si="371"/>
        <v>2.4349150920121364E-4</v>
      </c>
      <c r="AU216" s="5">
        <f t="shared" si="372"/>
        <v>1.7677519910024386E-4</v>
      </c>
      <c r="AV216" s="5">
        <f t="shared" si="373"/>
        <v>9.625429379276818E-5</v>
      </c>
      <c r="AW216" s="5">
        <f t="shared" si="374"/>
        <v>1.8890480967028913E-6</v>
      </c>
      <c r="AX216" s="5">
        <f t="shared" si="375"/>
        <v>7.9745884440728786E-3</v>
      </c>
      <c r="AY216" s="5">
        <f t="shared" si="376"/>
        <v>5.9386284048178108E-3</v>
      </c>
      <c r="AZ216" s="5">
        <f t="shared" si="377"/>
        <v>2.2112305592849367E-3</v>
      </c>
      <c r="BA216" s="5">
        <f t="shared" si="378"/>
        <v>5.4889673204100507E-4</v>
      </c>
      <c r="BB216" s="5">
        <f t="shared" si="379"/>
        <v>1.0219002983888007E-4</v>
      </c>
      <c r="BC216" s="5">
        <f t="shared" si="380"/>
        <v>1.5220061026256693E-5</v>
      </c>
      <c r="BD216" s="5">
        <f t="shared" si="381"/>
        <v>1.2741568765808545E-5</v>
      </c>
      <c r="BE216" s="5">
        <f t="shared" si="382"/>
        <v>2.7751193823731417E-5</v>
      </c>
      <c r="BF216" s="5">
        <f t="shared" si="383"/>
        <v>3.0221112203581883E-5</v>
      </c>
      <c r="BG216" s="5">
        <f t="shared" si="384"/>
        <v>2.1940572565938038E-5</v>
      </c>
      <c r="BH216" s="5">
        <f t="shared" si="385"/>
        <v>1.1946666322495664E-5</v>
      </c>
      <c r="BI216" s="5">
        <f t="shared" si="386"/>
        <v>5.2039785485862571E-6</v>
      </c>
      <c r="BJ216" s="8">
        <f t="shared" si="387"/>
        <v>0.69546444530691409</v>
      </c>
      <c r="BK216" s="8">
        <f t="shared" si="388"/>
        <v>0.18940763908435579</v>
      </c>
      <c r="BL216" s="8">
        <f t="shared" si="389"/>
        <v>0.11026448142200217</v>
      </c>
      <c r="BM216" s="8">
        <f t="shared" si="390"/>
        <v>0.55217217158788057</v>
      </c>
      <c r="BN216" s="8">
        <f t="shared" si="391"/>
        <v>0.44072994570437496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1.5953488372093001</v>
      </c>
      <c r="F217">
        <f>VLOOKUP(B217,home!$B$2:$E$405,3,FALSE)</f>
        <v>0.63</v>
      </c>
      <c r="G217">
        <f>VLOOKUP(C217,away!$B$2:$E$405,4,FALSE)</f>
        <v>0.99</v>
      </c>
      <c r="H217">
        <f>VLOOKUP(A217,away!$A$2:$E$405,3,FALSE)</f>
        <v>1.4232558139534901</v>
      </c>
      <c r="I217">
        <f>VLOOKUP(C217,away!$B$2:$E$405,3,FALSE)</f>
        <v>0.84</v>
      </c>
      <c r="J217">
        <f>VLOOKUP(B217,home!$B$2:$E$405,4,FALSE)</f>
        <v>1.23</v>
      </c>
      <c r="K217" s="3">
        <f t="shared" si="336"/>
        <v>0.99501906976744059</v>
      </c>
      <c r="L217" s="3">
        <f t="shared" si="337"/>
        <v>1.4705079069767459</v>
      </c>
      <c r="M217" s="5">
        <f t="shared" si="338"/>
        <v>8.4964056490314854E-2</v>
      </c>
      <c r="N217" s="5">
        <f t="shared" si="339"/>
        <v>8.454085645266135E-2</v>
      </c>
      <c r="O217" s="5">
        <f t="shared" si="340"/>
        <v>0.1249403168778269</v>
      </c>
      <c r="P217" s="5">
        <f t="shared" si="341"/>
        <v>0.12431799787622458</v>
      </c>
      <c r="Q217" s="5">
        <f t="shared" si="342"/>
        <v>4.2059882172434913E-2</v>
      </c>
      <c r="R217" s="5">
        <f t="shared" si="343"/>
        <v>9.1862861934512333E-2</v>
      </c>
      <c r="S217" s="5">
        <f t="shared" si="344"/>
        <v>4.5475008004457473E-2</v>
      </c>
      <c r="T217" s="5">
        <f t="shared" si="345"/>
        <v>6.1849389301075815E-2</v>
      </c>
      <c r="U217" s="5">
        <f t="shared" si="346"/>
        <v>9.1405299428253289E-2</v>
      </c>
      <c r="V217" s="5">
        <f t="shared" si="347"/>
        <v>7.393141918605013E-3</v>
      </c>
      <c r="W217" s="5">
        <f t="shared" si="348"/>
        <v>1.3950128277914784E-2</v>
      </c>
      <c r="X217" s="5">
        <f t="shared" si="349"/>
        <v>2.0513773936013585E-2</v>
      </c>
      <c r="Y217" s="5">
        <f t="shared" si="350"/>
        <v>1.5082833387420733E-2</v>
      </c>
      <c r="Z217" s="5">
        <f t="shared" si="351"/>
        <v>4.5028354944071161E-2</v>
      </c>
      <c r="AA217" s="5">
        <f t="shared" si="352"/>
        <v>4.4804071849607816E-2</v>
      </c>
      <c r="AB217" s="5">
        <f t="shared" si="353"/>
        <v>2.2290452946795169E-2</v>
      </c>
      <c r="AC217" s="5">
        <f t="shared" si="354"/>
        <v>6.7609516254715795E-4</v>
      </c>
      <c r="AD217" s="5">
        <f t="shared" si="355"/>
        <v>3.4701609155568082E-3</v>
      </c>
      <c r="AE217" s="5">
        <f t="shared" si="356"/>
        <v>5.1028990648079508E-3</v>
      </c>
      <c r="AF217" s="5">
        <f t="shared" si="357"/>
        <v>3.7519267116521669E-3</v>
      </c>
      <c r="AG217" s="5">
        <f t="shared" si="358"/>
        <v>1.8390792986272572E-3</v>
      </c>
      <c r="AH217" s="5">
        <f t="shared" si="359"/>
        <v>1.6553637995853035E-2</v>
      </c>
      <c r="AI217" s="5">
        <f t="shared" si="360"/>
        <v>1.6471185479900643E-2</v>
      </c>
      <c r="AJ217" s="5">
        <f t="shared" si="361"/>
        <v>8.1945718270888569E-3</v>
      </c>
      <c r="AK217" s="5">
        <f t="shared" si="362"/>
        <v>2.7179184121774772E-3</v>
      </c>
      <c r="AL217" s="5">
        <f t="shared" si="363"/>
        <v>3.9570049008309457E-5</v>
      </c>
      <c r="AM217" s="5">
        <f t="shared" si="364"/>
        <v>6.9057525722813324E-4</v>
      </c>
      <c r="AN217" s="5">
        <f t="shared" si="365"/>
        <v>1.0154963761164701E-3</v>
      </c>
      <c r="AO217" s="5">
        <f t="shared" si="366"/>
        <v>7.4664772529275047E-4</v>
      </c>
      <c r="AP217" s="5">
        <f t="shared" si="367"/>
        <v>3.6598379458973018E-4</v>
      </c>
      <c r="AQ217" s="5">
        <f t="shared" si="368"/>
        <v>1.3454551594238795E-4</v>
      </c>
      <c r="AR217" s="5">
        <f t="shared" si="369"/>
        <v>4.8684511124265162E-3</v>
      </c>
      <c r="AS217" s="5">
        <f t="shared" si="370"/>
        <v>4.8442016970948925E-3</v>
      </c>
      <c r="AT217" s="5">
        <f t="shared" si="371"/>
        <v>2.4100365332046085E-3</v>
      </c>
      <c r="AU217" s="5">
        <f t="shared" si="372"/>
        <v>7.9934410312493243E-4</v>
      </c>
      <c r="AV217" s="5">
        <f t="shared" si="373"/>
        <v>1.988406564788648E-4</v>
      </c>
      <c r="AW217" s="5">
        <f t="shared" si="374"/>
        <v>1.6082844230390896E-6</v>
      </c>
      <c r="AX217" s="5">
        <f t="shared" si="375"/>
        <v>1.1452259167525799E-4</v>
      </c>
      <c r="AY217" s="5">
        <f t="shared" si="376"/>
        <v>1.6840637658593614E-4</v>
      </c>
      <c r="AZ217" s="5">
        <f t="shared" si="377"/>
        <v>1.2382145417746132E-4</v>
      </c>
      <c r="BA217" s="5">
        <f t="shared" si="378"/>
        <v>6.0693475807105219E-5</v>
      </c>
      <c r="BB217" s="5">
        <f t="shared" si="379"/>
        <v>2.2312559019062532E-5</v>
      </c>
      <c r="BC217" s="5">
        <f t="shared" si="380"/>
        <v>6.5621588924833509E-6</v>
      </c>
      <c r="BD217" s="5">
        <f t="shared" si="381"/>
        <v>1.1931826425921547E-3</v>
      </c>
      <c r="BE217" s="5">
        <f t="shared" si="382"/>
        <v>1.1872394830947024E-3</v>
      </c>
      <c r="BF217" s="5">
        <f t="shared" si="383"/>
        <v>5.906629630300338E-4</v>
      </c>
      <c r="BG217" s="5">
        <f t="shared" si="384"/>
        <v>1.9590697067340817E-4</v>
      </c>
      <c r="BH217" s="5">
        <f t="shared" si="385"/>
        <v>4.8732792930102953E-5</v>
      </c>
      <c r="BI217" s="5">
        <f t="shared" si="386"/>
        <v>9.6980116576960718E-6</v>
      </c>
      <c r="BJ217" s="8">
        <f t="shared" si="387"/>
        <v>0.25561049680349218</v>
      </c>
      <c r="BK217" s="8">
        <f t="shared" si="388"/>
        <v>0.26303427587774336</v>
      </c>
      <c r="BL217" s="8">
        <f t="shared" si="389"/>
        <v>0.4355866137183233</v>
      </c>
      <c r="BM217" s="8">
        <f t="shared" si="390"/>
        <v>0.44640697144749214</v>
      </c>
      <c r="BN217" s="8">
        <f t="shared" si="391"/>
        <v>0.55268597180397494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1.5953488372093001</v>
      </c>
      <c r="F218">
        <f>VLOOKUP(B218,home!$B$2:$E$405,3,FALSE)</f>
        <v>0.52</v>
      </c>
      <c r="G218">
        <f>VLOOKUP(C218,away!$B$2:$E$405,4,FALSE)</f>
        <v>0.68</v>
      </c>
      <c r="H218">
        <f>VLOOKUP(A218,away!$A$2:$E$405,3,FALSE)</f>
        <v>1.4232558139534901</v>
      </c>
      <c r="I218">
        <f>VLOOKUP(C218,away!$B$2:$E$405,3,FALSE)</f>
        <v>0.73</v>
      </c>
      <c r="J218">
        <f>VLOOKUP(B218,home!$B$2:$E$405,4,FALSE)</f>
        <v>1.1100000000000001</v>
      </c>
      <c r="K218" s="3">
        <f t="shared" si="336"/>
        <v>0.5641153488372086</v>
      </c>
      <c r="L218" s="3">
        <f t="shared" si="337"/>
        <v>1.1532641860465132</v>
      </c>
      <c r="M218" s="5">
        <f t="shared" si="338"/>
        <v>0.17953599985204524</v>
      </c>
      <c r="N218" s="5">
        <f t="shared" si="339"/>
        <v>0.10127901318537352</v>
      </c>
      <c r="O218" s="5">
        <f t="shared" si="340"/>
        <v>0.20705243873541587</v>
      </c>
      <c r="P218" s="5">
        <f t="shared" si="341"/>
        <v>0.11680145870482386</v>
      </c>
      <c r="Q218" s="5">
        <f t="shared" si="342"/>
        <v>2.8566522926477617E-2</v>
      </c>
      <c r="R218" s="5">
        <f t="shared" si="343"/>
        <v>0.1193930811135725</v>
      </c>
      <c r="S218" s="5">
        <f t="shared" si="344"/>
        <v>1.8996998884370637E-2</v>
      </c>
      <c r="T218" s="5">
        <f t="shared" si="345"/>
        <v>3.294474781098327E-2</v>
      </c>
      <c r="U218" s="5">
        <f t="shared" si="346"/>
        <v>6.7351469601132086E-2</v>
      </c>
      <c r="V218" s="5">
        <f t="shared" si="347"/>
        <v>1.3732171217514827E-3</v>
      </c>
      <c r="W218" s="5">
        <f t="shared" si="348"/>
        <v>5.3716046819120133E-3</v>
      </c>
      <c r="X218" s="5">
        <f t="shared" si="349"/>
        <v>6.1948793012488968E-3</v>
      </c>
      <c r="Y218" s="5">
        <f t="shared" si="350"/>
        <v>3.572166217505602E-3</v>
      </c>
      <c r="Z218" s="5">
        <f t="shared" si="351"/>
        <v>4.589725483667649E-2</v>
      </c>
      <c r="AA218" s="5">
        <f t="shared" si="352"/>
        <v>2.5891345922862012E-2</v>
      </c>
      <c r="AB218" s="5">
        <f t="shared" si="353"/>
        <v>7.3028528185700723E-3</v>
      </c>
      <c r="AC218" s="5">
        <f t="shared" si="354"/>
        <v>5.5836212191145709E-5</v>
      </c>
      <c r="AD218" s="5">
        <f t="shared" si="355"/>
        <v>7.5755116223809435E-4</v>
      </c>
      <c r="AE218" s="5">
        <f t="shared" si="356"/>
        <v>8.7365662450710586E-4</v>
      </c>
      <c r="AF218" s="5">
        <f t="shared" si="357"/>
        <v>5.0377844797316602E-4</v>
      </c>
      <c r="AG218" s="5">
        <f t="shared" si="358"/>
        <v>1.9366321391651626E-4</v>
      </c>
      <c r="AH218" s="5">
        <f t="shared" si="359"/>
        <v>1.3232915060247272E-2</v>
      </c>
      <c r="AI218" s="5">
        <f t="shared" si="360"/>
        <v>7.4648904953445406E-3</v>
      </c>
      <c r="AJ218" s="5">
        <f t="shared" si="361"/>
        <v>2.1055296529064243E-3</v>
      </c>
      <c r="AK218" s="5">
        <f t="shared" si="362"/>
        <v>3.9592053154546478E-4</v>
      </c>
      <c r="AL218" s="5">
        <f t="shared" si="363"/>
        <v>1.4530235803075559E-6</v>
      </c>
      <c r="AM218" s="5">
        <f t="shared" si="364"/>
        <v>8.5469247629595084E-5</v>
      </c>
      <c r="AN218" s="5">
        <f t="shared" si="365"/>
        <v>9.856862229955284E-5</v>
      </c>
      <c r="AO218" s="5">
        <f t="shared" si="366"/>
        <v>5.6837830983010015E-5</v>
      </c>
      <c r="AP218" s="5">
        <f t="shared" si="367"/>
        <v>2.1849678295090106E-5</v>
      </c>
      <c r="AQ218" s="5">
        <f t="shared" si="368"/>
        <v>6.2996128635913124E-6</v>
      </c>
      <c r="AR218" s="5">
        <f t="shared" si="369"/>
        <v>3.0522094031957435E-3</v>
      </c>
      <c r="AS218" s="5">
        <f t="shared" si="370"/>
        <v>1.7217981722079747E-3</v>
      </c>
      <c r="AT218" s="5">
        <f t="shared" si="371"/>
        <v>4.8564638827118496E-4</v>
      </c>
      <c r="AU218" s="5">
        <f t="shared" si="372"/>
        <v>9.1320193910376661E-5</v>
      </c>
      <c r="AV218" s="5">
        <f t="shared" si="373"/>
        <v>1.2878780760908411E-5</v>
      </c>
      <c r="AW218" s="5">
        <f t="shared" si="374"/>
        <v>2.6258316786402793E-8</v>
      </c>
      <c r="AX218" s="5">
        <f t="shared" si="375"/>
        <v>8.0357524069037983E-6</v>
      </c>
      <c r="AY218" s="5">
        <f t="shared" si="376"/>
        <v>9.2673454588192178E-6</v>
      </c>
      <c r="AZ218" s="5">
        <f t="shared" si="377"/>
        <v>5.3438488086884993E-6</v>
      </c>
      <c r="BA218" s="5">
        <f t="shared" si="378"/>
        <v>2.0542898155692565E-6</v>
      </c>
      <c r="BB218" s="5">
        <f t="shared" si="379"/>
        <v>5.9228471801402991E-7</v>
      </c>
      <c r="BC218" s="5">
        <f t="shared" si="380"/>
        <v>1.3661215064564776E-7</v>
      </c>
      <c r="BD218" s="5">
        <f t="shared" si="381"/>
        <v>5.8666729883667603E-4</v>
      </c>
      <c r="BE218" s="5">
        <f t="shared" si="382"/>
        <v>3.3094802793463433E-4</v>
      </c>
      <c r="BF218" s="5">
        <f t="shared" si="383"/>
        <v>9.3346431112666261E-5</v>
      </c>
      <c r="BG218" s="5">
        <f t="shared" si="384"/>
        <v>1.7552718183276732E-5</v>
      </c>
      <c r="BH218" s="5">
        <f t="shared" si="385"/>
        <v>2.4754394352500912E-6</v>
      </c>
      <c r="BI218" s="5">
        <f t="shared" si="386"/>
        <v>2.7928667610829758E-7</v>
      </c>
      <c r="BJ218" s="8">
        <f t="shared" si="387"/>
        <v>0.18055203869756528</v>
      </c>
      <c r="BK218" s="8">
        <f t="shared" si="388"/>
        <v>0.31677423114422143</v>
      </c>
      <c r="BL218" s="8">
        <f t="shared" si="389"/>
        <v>0.45658556607212109</v>
      </c>
      <c r="BM218" s="8">
        <f t="shared" si="390"/>
        <v>0.24717133514573364</v>
      </c>
      <c r="BN218" s="8">
        <f t="shared" si="391"/>
        <v>0.75262851451770862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1.5906976744186001</v>
      </c>
      <c r="F219">
        <f>VLOOKUP(B219,home!$B$2:$E$405,3,FALSE)</f>
        <v>0.73</v>
      </c>
      <c r="G219">
        <f>VLOOKUP(C219,away!$B$2:$E$405,4,FALSE)</f>
        <v>1.41</v>
      </c>
      <c r="H219">
        <f>VLOOKUP(A219,away!$A$2:$E$405,3,FALSE)</f>
        <v>1.2651162790697701</v>
      </c>
      <c r="I219">
        <f>VLOOKUP(C219,away!$B$2:$E$405,3,FALSE)</f>
        <v>0.42</v>
      </c>
      <c r="J219">
        <f>VLOOKUP(B219,home!$B$2:$E$405,4,FALSE)</f>
        <v>1.0900000000000001</v>
      </c>
      <c r="K219" s="3">
        <f t="shared" si="336"/>
        <v>1.6373051162790651</v>
      </c>
      <c r="L219" s="3">
        <f t="shared" si="337"/>
        <v>0.57917023255814071</v>
      </c>
      <c r="M219" s="5">
        <f t="shared" si="338"/>
        <v>0.10899259347446813</v>
      </c>
      <c r="N219" s="5">
        <f t="shared" si="339"/>
        <v>0.17845413093227092</v>
      </c>
      <c r="O219" s="5">
        <f t="shared" si="340"/>
        <v>6.3125265709722586E-2</v>
      </c>
      <c r="P219" s="5">
        <f t="shared" si="341"/>
        <v>0.10335532051300424</v>
      </c>
      <c r="Q219" s="5">
        <f t="shared" si="342"/>
        <v>0.14609193079827068</v>
      </c>
      <c r="R219" s="5">
        <f t="shared" si="343"/>
        <v>1.8280137410697228E-2</v>
      </c>
      <c r="S219" s="5">
        <f t="shared" si="344"/>
        <v>2.4502404103376535E-2</v>
      </c>
      <c r="T219" s="5">
        <f t="shared" si="345"/>
        <v>8.461209753530223E-2</v>
      </c>
      <c r="U219" s="5">
        <f t="shared" si="346"/>
        <v>2.993016250881891E-2</v>
      </c>
      <c r="V219" s="5">
        <f t="shared" si="347"/>
        <v>2.5816777989871881E-3</v>
      </c>
      <c r="W219" s="5">
        <f t="shared" si="348"/>
        <v>7.9732355247698575E-2</v>
      </c>
      <c r="X219" s="5">
        <f t="shared" si="349"/>
        <v>4.6178606731217868E-2</v>
      </c>
      <c r="Y219" s="5">
        <f t="shared" si="350"/>
        <v>1.3372637199865187E-2</v>
      </c>
      <c r="Z219" s="5">
        <f t="shared" si="351"/>
        <v>3.5291038117827604E-3</v>
      </c>
      <c r="AA219" s="5">
        <f t="shared" si="352"/>
        <v>5.7782197269118651E-3</v>
      </c>
      <c r="AB219" s="5">
        <f t="shared" si="353"/>
        <v>4.7303543609287096E-3</v>
      </c>
      <c r="AC219" s="5">
        <f t="shared" si="354"/>
        <v>1.5300932835755825E-4</v>
      </c>
      <c r="AD219" s="5">
        <f t="shared" si="355"/>
        <v>3.2636548295009206E-2</v>
      </c>
      <c r="AE219" s="5">
        <f t="shared" si="356"/>
        <v>1.8902117265915473E-2</v>
      </c>
      <c r="AF219" s="5">
        <f t="shared" si="357"/>
        <v>5.4737718263707554E-3</v>
      </c>
      <c r="AG219" s="5">
        <f t="shared" si="358"/>
        <v>1.0567485672164497E-3</v>
      </c>
      <c r="AH219" s="5">
        <f t="shared" si="359"/>
        <v>5.1098796884801046E-4</v>
      </c>
      <c r="AI219" s="5">
        <f t="shared" si="360"/>
        <v>8.3664321575189506E-4</v>
      </c>
      <c r="AJ219" s="5">
        <f t="shared" si="361"/>
        <v>6.8492010882537384E-4</v>
      </c>
      <c r="AK219" s="5">
        <f t="shared" si="362"/>
        <v>3.7380773280739954E-4</v>
      </c>
      <c r="AL219" s="5">
        <f t="shared" si="363"/>
        <v>5.8038175511731446E-6</v>
      </c>
      <c r="AM219" s="5">
        <f t="shared" si="364"/>
        <v>1.0687197500221474E-2</v>
      </c>
      <c r="AN219" s="5">
        <f t="shared" si="365"/>
        <v>6.1897066615980512E-3</v>
      </c>
      <c r="AO219" s="5">
        <f t="shared" si="366"/>
        <v>1.7924469233322078E-3</v>
      </c>
      <c r="AP219" s="5">
        <f t="shared" si="367"/>
        <v>3.4604396714481289E-4</v>
      </c>
      <c r="AQ219" s="5">
        <f t="shared" si="368"/>
        <v>5.0104591231650707E-5</v>
      </c>
      <c r="AR219" s="5">
        <f t="shared" si="369"/>
        <v>5.9189804150422844E-5</v>
      </c>
      <c r="AS219" s="5">
        <f t="shared" si="370"/>
        <v>9.6911769167043162E-5</v>
      </c>
      <c r="AT219" s="5">
        <f t="shared" si="371"/>
        <v>7.9337067742427773E-5</v>
      </c>
      <c r="AU219" s="5">
        <f t="shared" si="372"/>
        <v>4.3299662308418592E-5</v>
      </c>
      <c r="AV219" s="5">
        <f t="shared" si="373"/>
        <v>1.7723689657682389E-5</v>
      </c>
      <c r="AW219" s="5">
        <f t="shared" si="374"/>
        <v>1.5287874261255752E-7</v>
      </c>
      <c r="AX219" s="5">
        <f t="shared" si="375"/>
        <v>2.9163671909662437E-3</v>
      </c>
      <c r="AY219" s="5">
        <f t="shared" si="376"/>
        <v>1.6890730642168509E-3</v>
      </c>
      <c r="AZ219" s="5">
        <f t="shared" si="377"/>
        <v>4.8913041970508238E-4</v>
      </c>
      <c r="BA219" s="5">
        <f t="shared" si="378"/>
        <v>9.4429926310617851E-5</v>
      </c>
      <c r="BB219" s="5">
        <f t="shared" si="379"/>
        <v>1.3672750595442155E-5</v>
      </c>
      <c r="BC219" s="5">
        <f t="shared" si="380"/>
        <v>1.5837700284143381E-6</v>
      </c>
      <c r="BD219" s="5">
        <f t="shared" si="381"/>
        <v>5.7134954391451989E-6</v>
      </c>
      <c r="BE219" s="5">
        <f t="shared" si="382"/>
        <v>9.3547353143495387E-6</v>
      </c>
      <c r="BF219" s="5">
        <f t="shared" si="383"/>
        <v>7.6582779958104741E-6</v>
      </c>
      <c r="BG219" s="5">
        <f t="shared" si="384"/>
        <v>4.1796459148092918E-6</v>
      </c>
      <c r="BH219" s="5">
        <f t="shared" si="385"/>
        <v>1.7108389101380366E-6</v>
      </c>
      <c r="BI219" s="5">
        <f t="shared" si="386"/>
        <v>5.6023306013966135E-7</v>
      </c>
      <c r="BJ219" s="8">
        <f t="shared" si="387"/>
        <v>0.63078070116448826</v>
      </c>
      <c r="BK219" s="8">
        <f t="shared" si="388"/>
        <v>0.24127988209996165</v>
      </c>
      <c r="BL219" s="8">
        <f t="shared" si="389"/>
        <v>0.12457613796297236</v>
      </c>
      <c r="BM219" s="8">
        <f t="shared" si="390"/>
        <v>0.38017752601529697</v>
      </c>
      <c r="BN219" s="8">
        <f t="shared" si="391"/>
        <v>0.61829937883843378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1.5906976744186001</v>
      </c>
      <c r="F220">
        <f>VLOOKUP(B220,home!$B$2:$E$405,3,FALSE)</f>
        <v>1.1499999999999999</v>
      </c>
      <c r="G220">
        <f>VLOOKUP(C220,away!$B$2:$E$405,4,FALSE)</f>
        <v>1</v>
      </c>
      <c r="H220">
        <f>VLOOKUP(A220,away!$A$2:$E$405,3,FALSE)</f>
        <v>1.2651162790697701</v>
      </c>
      <c r="I220">
        <f>VLOOKUP(C220,away!$B$2:$E$405,3,FALSE)</f>
        <v>0.84</v>
      </c>
      <c r="J220">
        <f>VLOOKUP(B220,home!$B$2:$E$405,4,FALSE)</f>
        <v>0.86</v>
      </c>
      <c r="K220" s="3">
        <f t="shared" si="336"/>
        <v>1.8293023255813901</v>
      </c>
      <c r="L220" s="3">
        <f t="shared" si="337"/>
        <v>0.91392000000000173</v>
      </c>
      <c r="M220" s="5">
        <f t="shared" si="338"/>
        <v>6.436261508208628E-2</v>
      </c>
      <c r="N220" s="5">
        <f t="shared" si="339"/>
        <v>0.11773868145016027</v>
      </c>
      <c r="O220" s="5">
        <f t="shared" si="340"/>
        <v>5.8822281175820404E-2</v>
      </c>
      <c r="P220" s="5">
        <f t="shared" si="341"/>
        <v>0.10760373575093067</v>
      </c>
      <c r="Q220" s="5">
        <f t="shared" si="342"/>
        <v>0.10768982189383237</v>
      </c>
      <c r="R220" s="5">
        <f t="shared" si="343"/>
        <v>2.6879429606102938E-2</v>
      </c>
      <c r="S220" s="5">
        <f t="shared" si="344"/>
        <v>4.4973949290240713E-2</v>
      </c>
      <c r="T220" s="5">
        <f t="shared" si="345"/>
        <v>9.8419882025211458E-2</v>
      </c>
      <c r="U220" s="5">
        <f t="shared" si="346"/>
        <v>4.9170603088745372E-2</v>
      </c>
      <c r="V220" s="5">
        <f t="shared" si="347"/>
        <v>8.3543407387637967E-3</v>
      </c>
      <c r="W220" s="5">
        <f t="shared" si="348"/>
        <v>6.5665747210611081E-2</v>
      </c>
      <c r="X220" s="5">
        <f t="shared" si="349"/>
        <v>6.0013239690721788E-2</v>
      </c>
      <c r="Y220" s="5">
        <f t="shared" si="350"/>
        <v>2.7423650009072278E-2</v>
      </c>
      <c r="Z220" s="5">
        <f t="shared" si="351"/>
        <v>8.188549435203217E-3</v>
      </c>
      <c r="AA220" s="5">
        <f t="shared" si="352"/>
        <v>1.4979332524955421E-2</v>
      </c>
      <c r="AB220" s="5">
        <f t="shared" si="353"/>
        <v>1.370086391177896E-2</v>
      </c>
      <c r="AC220" s="5">
        <f t="shared" si="354"/>
        <v>8.7294296549389396E-4</v>
      </c>
      <c r="AD220" s="5">
        <f t="shared" si="355"/>
        <v>3.0030626020852637E-2</v>
      </c>
      <c r="AE220" s="5">
        <f t="shared" si="356"/>
        <v>2.7445589732977692E-2</v>
      </c>
      <c r="AF220" s="5">
        <f t="shared" si="357"/>
        <v>1.2541536684381509E-2</v>
      </c>
      <c r="AG220" s="5">
        <f t="shared" si="358"/>
        <v>3.8206537355299913E-3</v>
      </c>
      <c r="AH220" s="5">
        <f t="shared" si="359"/>
        <v>1.8709197749552343E-3</v>
      </c>
      <c r="AI220" s="5">
        <f t="shared" si="360"/>
        <v>3.4224778953018207E-3</v>
      </c>
      <c r="AJ220" s="5">
        <f t="shared" si="361"/>
        <v>3.1303733865632624E-3</v>
      </c>
      <c r="AK220" s="5">
        <f t="shared" si="362"/>
        <v>1.9087997719927556E-3</v>
      </c>
      <c r="AL220" s="5">
        <f t="shared" si="363"/>
        <v>5.8376698376745917E-5</v>
      </c>
      <c r="AM220" s="5">
        <f t="shared" si="364"/>
        <v>1.098701880372214E-2</v>
      </c>
      <c r="AN220" s="5">
        <f t="shared" si="365"/>
        <v>1.0041256225097757E-2</v>
      </c>
      <c r="AO220" s="5">
        <f t="shared" si="366"/>
        <v>4.5884524446206795E-3</v>
      </c>
      <c r="AP220" s="5">
        <f t="shared" si="367"/>
        <v>1.3978261527292466E-3</v>
      </c>
      <c r="AQ220" s="5">
        <f t="shared" si="368"/>
        <v>3.1937531937557882E-4</v>
      </c>
      <c r="AR220" s="5">
        <f t="shared" si="369"/>
        <v>3.4197420014541824E-4</v>
      </c>
      <c r="AS220" s="5">
        <f t="shared" si="370"/>
        <v>6.2557419961484922E-4</v>
      </c>
      <c r="AT220" s="5">
        <f t="shared" si="371"/>
        <v>5.7218216908958041E-4</v>
      </c>
      <c r="AU220" s="5">
        <f t="shared" si="372"/>
        <v>3.4889805752392453E-4</v>
      </c>
      <c r="AV220" s="5">
        <f t="shared" si="373"/>
        <v>1.5956000700483622E-4</v>
      </c>
      <c r="AW220" s="5">
        <f t="shared" si="374"/>
        <v>2.7110073561474222E-6</v>
      </c>
      <c r="AX220" s="5">
        <f t="shared" si="375"/>
        <v>3.3497631748092296E-3</v>
      </c>
      <c r="AY220" s="5">
        <f t="shared" si="376"/>
        <v>3.0614155607216567E-3</v>
      </c>
      <c r="AZ220" s="5">
        <f t="shared" si="377"/>
        <v>1.3989444546273707E-3</v>
      </c>
      <c r="BA220" s="5">
        <f t="shared" si="378"/>
        <v>4.2617443865768318E-4</v>
      </c>
      <c r="BB220" s="5">
        <f t="shared" si="379"/>
        <v>9.7372335744507624E-5</v>
      </c>
      <c r="BC220" s="5">
        <f t="shared" si="380"/>
        <v>1.7798105016724115E-5</v>
      </c>
      <c r="BD220" s="5">
        <f t="shared" si="381"/>
        <v>5.2089510166150192E-5</v>
      </c>
      <c r="BE220" s="5">
        <f t="shared" si="382"/>
        <v>9.5287462085333997E-5</v>
      </c>
      <c r="BF220" s="5">
        <f t="shared" si="383"/>
        <v>8.715478799572504E-5</v>
      </c>
      <c r="BG220" s="5">
        <f t="shared" si="384"/>
        <v>5.3144152122044275E-5</v>
      </c>
      <c r="BH220" s="5">
        <f t="shared" si="385"/>
        <v>2.4304180266976696E-5</v>
      </c>
      <c r="BI220" s="5">
        <f t="shared" si="386"/>
        <v>8.8919386967459541E-6</v>
      </c>
      <c r="BJ220" s="8">
        <f t="shared" si="387"/>
        <v>0.58647482546847363</v>
      </c>
      <c r="BK220" s="8">
        <f t="shared" si="388"/>
        <v>0.22928737608661373</v>
      </c>
      <c r="BL220" s="8">
        <f t="shared" si="389"/>
        <v>0.17625414180092777</v>
      </c>
      <c r="BM220" s="8">
        <f t="shared" si="390"/>
        <v>0.5140496232789199</v>
      </c>
      <c r="BN220" s="8">
        <f t="shared" si="391"/>
        <v>0.48309656495893294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1.3127272727272701</v>
      </c>
      <c r="F221">
        <f>VLOOKUP(B221,home!$B$2:$E$405,3,FALSE)</f>
        <v>0.46</v>
      </c>
      <c r="G221">
        <f>VLOOKUP(C221,away!$B$2:$E$405,4,FALSE)</f>
        <v>1.2</v>
      </c>
      <c r="H221">
        <f>VLOOKUP(A221,away!$A$2:$E$405,3,FALSE)</f>
        <v>1.2909090909090899</v>
      </c>
      <c r="I221">
        <f>VLOOKUP(C221,away!$B$2:$E$405,3,FALSE)</f>
        <v>0.6</v>
      </c>
      <c r="J221">
        <f>VLOOKUP(B221,home!$B$2:$E$405,4,FALSE)</f>
        <v>1.7</v>
      </c>
      <c r="K221" s="3">
        <f t="shared" si="336"/>
        <v>0.72462545454545313</v>
      </c>
      <c r="L221" s="3">
        <f t="shared" si="337"/>
        <v>1.3167272727272716</v>
      </c>
      <c r="M221" s="5">
        <f t="shared" si="338"/>
        <v>0.12985293640924628</v>
      </c>
      <c r="N221" s="5">
        <f t="shared" si="339"/>
        <v>9.4094743069611908E-2</v>
      </c>
      <c r="O221" s="5">
        <f t="shared" si="340"/>
        <v>0.1709809028137747</v>
      </c>
      <c r="P221" s="5">
        <f t="shared" si="341"/>
        <v>0.12389711442002345</v>
      </c>
      <c r="Q221" s="5">
        <f t="shared" si="342"/>
        <v>3.4091722983577571E-2</v>
      </c>
      <c r="R221" s="5">
        <f t="shared" si="343"/>
        <v>0.11256760892521414</v>
      </c>
      <c r="S221" s="5">
        <f t="shared" si="344"/>
        <v>2.9553615393859003E-2</v>
      </c>
      <c r="T221" s="5">
        <f t="shared" si="345"/>
        <v>4.4889501426739746E-2</v>
      </c>
      <c r="U221" s="5">
        <f t="shared" si="346"/>
        <v>8.1569354784528106E-2</v>
      </c>
      <c r="V221" s="5">
        <f t="shared" si="347"/>
        <v>3.1331235757335197E-3</v>
      </c>
      <c r="W221" s="5">
        <f t="shared" si="348"/>
        <v>8.2345767544041906E-3</v>
      </c>
      <c r="X221" s="5">
        <f t="shared" si="349"/>
        <v>1.0842691791890019E-2</v>
      </c>
      <c r="Y221" s="5">
        <f t="shared" si="350"/>
        <v>7.1384339960788605E-3</v>
      </c>
      <c r="Z221" s="5">
        <f t="shared" si="351"/>
        <v>4.9406946899175776E-2</v>
      </c>
      <c r="AA221" s="5">
        <f t="shared" si="352"/>
        <v>3.5801531354518315E-2</v>
      </c>
      <c r="AB221" s="5">
        <f t="shared" si="353"/>
        <v>1.2971350465595562E-2</v>
      </c>
      <c r="AC221" s="5">
        <f t="shared" si="354"/>
        <v>1.8683875240377686E-4</v>
      </c>
      <c r="AD221" s="5">
        <f t="shared" si="355"/>
        <v>1.4917459809123896E-3</v>
      </c>
      <c r="AE221" s="5">
        <f t="shared" si="356"/>
        <v>1.9642226170486395E-3</v>
      </c>
      <c r="AF221" s="5">
        <f t="shared" si="357"/>
        <v>1.2931727447878397E-3</v>
      </c>
      <c r="AG221" s="5">
        <f t="shared" si="358"/>
        <v>5.6758527380324419E-4</v>
      </c>
      <c r="AH221" s="5">
        <f t="shared" si="359"/>
        <v>1.6263868611083213E-2</v>
      </c>
      <c r="AI221" s="5">
        <f t="shared" si="360"/>
        <v>1.1785213184973701E-2</v>
      </c>
      <c r="AJ221" s="5">
        <f t="shared" si="361"/>
        <v>4.2699327305383171E-3</v>
      </c>
      <c r="AK221" s="5">
        <f t="shared" si="362"/>
        <v>1.0313673152482787E-3</v>
      </c>
      <c r="AL221" s="5">
        <f t="shared" si="363"/>
        <v>7.1307689836783212E-6</v>
      </c>
      <c r="AM221" s="5">
        <f t="shared" si="364"/>
        <v>2.1619142189699869E-4</v>
      </c>
      <c r="AN221" s="5">
        <f t="shared" si="365"/>
        <v>2.8466514134146606E-4</v>
      </c>
      <c r="AO221" s="5">
        <f t="shared" si="366"/>
        <v>1.8741317759953598E-4</v>
      </c>
      <c r="AP221" s="5">
        <f t="shared" si="367"/>
        <v>8.2257347404596283E-5</v>
      </c>
      <c r="AQ221" s="5">
        <f t="shared" si="368"/>
        <v>2.7077623177458443E-5</v>
      </c>
      <c r="AR221" s="5">
        <f t="shared" si="369"/>
        <v>4.2830158720532537E-3</v>
      </c>
      <c r="AS221" s="5">
        <f t="shared" si="370"/>
        <v>3.1035823231119796E-3</v>
      </c>
      <c r="AT221" s="5">
        <f t="shared" si="371"/>
        <v>1.1244673758021256E-3</v>
      </c>
      <c r="AU221" s="5">
        <f t="shared" si="372"/>
        <v>2.7160589443738273E-4</v>
      </c>
      <c r="AV221" s="5">
        <f t="shared" si="373"/>
        <v>4.9203136178478199E-5</v>
      </c>
      <c r="AW221" s="5">
        <f t="shared" si="374"/>
        <v>1.8899193988727902E-7</v>
      </c>
      <c r="AX221" s="5">
        <f t="shared" si="375"/>
        <v>2.6109634560156737E-5</v>
      </c>
      <c r="AY221" s="5">
        <f t="shared" si="376"/>
        <v>3.4379267906300901E-5</v>
      </c>
      <c r="AZ221" s="5">
        <f t="shared" si="377"/>
        <v>2.2634059834311903E-5</v>
      </c>
      <c r="BA221" s="5">
        <f t="shared" si="378"/>
        <v>9.9342946254598002E-6</v>
      </c>
      <c r="BB221" s="5">
        <f t="shared" si="379"/>
        <v>3.2701891671627187E-6</v>
      </c>
      <c r="BC221" s="5">
        <f t="shared" si="380"/>
        <v>8.6118945267608663E-7</v>
      </c>
      <c r="BD221" s="5">
        <f t="shared" si="381"/>
        <v>9.399273013760487E-4</v>
      </c>
      <c r="BE221" s="5">
        <f t="shared" si="382"/>
        <v>6.810952479993004E-4</v>
      </c>
      <c r="BF221" s="5">
        <f t="shared" si="383"/>
        <v>2.4676947683512058E-4</v>
      </c>
      <c r="BG221" s="5">
        <f t="shared" si="384"/>
        <v>5.9605148106530976E-5</v>
      </c>
      <c r="BH221" s="5">
        <f t="shared" si="385"/>
        <v>1.0797851884986013E-5</v>
      </c>
      <c r="BI221" s="5">
        <f t="shared" si="386"/>
        <v>1.5648796660544941E-6</v>
      </c>
      <c r="BJ221" s="8">
        <f t="shared" si="387"/>
        <v>0.20550318998582057</v>
      </c>
      <c r="BK221" s="8">
        <f t="shared" si="388"/>
        <v>0.28666513858815595</v>
      </c>
      <c r="BL221" s="8">
        <f t="shared" si="389"/>
        <v>0.45801276469292557</v>
      </c>
      <c r="BM221" s="8">
        <f t="shared" si="390"/>
        <v>0.33406882126866344</v>
      </c>
      <c r="BN221" s="8">
        <f t="shared" si="391"/>
        <v>0.66548502862144798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1.3127272727272701</v>
      </c>
      <c r="F222">
        <f>VLOOKUP(B222,home!$B$2:$E$405,3,FALSE)</f>
        <v>1.1200000000000001</v>
      </c>
      <c r="G222">
        <f>VLOOKUP(C222,away!$B$2:$E$405,4,FALSE)</f>
        <v>0.82</v>
      </c>
      <c r="H222">
        <f>VLOOKUP(A222,away!$A$2:$E$405,3,FALSE)</f>
        <v>1.2909090909090899</v>
      </c>
      <c r="I222">
        <f>VLOOKUP(C222,away!$B$2:$E$405,3,FALSE)</f>
        <v>0.76</v>
      </c>
      <c r="J222">
        <f>VLOOKUP(B222,home!$B$2:$E$405,4,FALSE)</f>
        <v>0.93</v>
      </c>
      <c r="K222" s="3">
        <f t="shared" si="336"/>
        <v>1.2056087272727249</v>
      </c>
      <c r="L222" s="3">
        <f t="shared" si="337"/>
        <v>0.91241454545454481</v>
      </c>
      <c r="M222" s="5">
        <f t="shared" si="338"/>
        <v>0.12026913296855804</v>
      </c>
      <c r="N222" s="5">
        <f t="shared" si="339"/>
        <v>0.14499751632841734</v>
      </c>
      <c r="O222" s="5">
        <f t="shared" si="340"/>
        <v>0.1097353062897191</v>
      </c>
      <c r="P222" s="5">
        <f t="shared" si="341"/>
        <v>0.13229784295283087</v>
      </c>
      <c r="Q222" s="5">
        <f t="shared" si="342"/>
        <v>8.7405135559204733E-2</v>
      </c>
      <c r="R222" s="5">
        <f t="shared" si="343"/>
        <v>5.0062044804324635E-2</v>
      </c>
      <c r="S222" s="5">
        <f t="shared" si="344"/>
        <v>3.6382400907778306E-2</v>
      </c>
      <c r="T222" s="5">
        <f t="shared" si="345"/>
        <v>7.9749717031644671E-2</v>
      </c>
      <c r="U222" s="5">
        <f t="shared" si="346"/>
        <v>6.0355238121211949E-2</v>
      </c>
      <c r="V222" s="5">
        <f t="shared" si="347"/>
        <v>4.4467982790291332E-3</v>
      </c>
      <c r="W222" s="5">
        <f t="shared" si="348"/>
        <v>3.5125464746210949E-2</v>
      </c>
      <c r="X222" s="5">
        <f t="shared" si="349"/>
        <v>3.20489849502937E-2</v>
      </c>
      <c r="Y222" s="5">
        <f t="shared" si="350"/>
        <v>1.4620980017850883E-2</v>
      </c>
      <c r="Z222" s="5">
        <f t="shared" si="351"/>
        <v>1.5225779284887643E-2</v>
      </c>
      <c r="AA222" s="5">
        <f t="shared" si="352"/>
        <v>1.8356332385388807E-2</v>
      </c>
      <c r="AB222" s="5">
        <f t="shared" si="353"/>
        <v>1.1065277262271857E-2</v>
      </c>
      <c r="AC222" s="5">
        <f t="shared" si="354"/>
        <v>3.0572153357280915E-4</v>
      </c>
      <c r="AD222" s="5">
        <f t="shared" si="355"/>
        <v>1.0586891711885583E-2</v>
      </c>
      <c r="AE222" s="5">
        <f t="shared" si="356"/>
        <v>9.6596339890765732E-3</v>
      </c>
      <c r="AF222" s="5">
        <f t="shared" si="357"/>
        <v>4.4067952777002853E-3</v>
      </c>
      <c r="AG222" s="5">
        <f t="shared" si="358"/>
        <v>1.3402747034047136E-3</v>
      </c>
      <c r="AH222" s="5">
        <f t="shared" si="359"/>
        <v>3.4730556213529956E-3</v>
      </c>
      <c r="AI222" s="5">
        <f t="shared" si="360"/>
        <v>4.1871461674067674E-3</v>
      </c>
      <c r="AJ222" s="5">
        <f t="shared" si="361"/>
        <v>2.5240299808960715E-3</v>
      </c>
      <c r="AK222" s="5">
        <f t="shared" si="362"/>
        <v>1.0143308576221045E-3</v>
      </c>
      <c r="AL222" s="5">
        <f t="shared" si="363"/>
        <v>1.3451930162825067E-5</v>
      </c>
      <c r="AM222" s="5">
        <f t="shared" si="364"/>
        <v>2.5527298085081069E-3</v>
      </c>
      <c r="AN222" s="5">
        <f t="shared" si="365"/>
        <v>2.3291478078981917E-3</v>
      </c>
      <c r="AO222" s="5">
        <f t="shared" si="366"/>
        <v>1.0625741692199386E-3</v>
      </c>
      <c r="AP222" s="5">
        <f t="shared" si="367"/>
        <v>3.2316937587351704E-4</v>
      </c>
      <c r="AQ222" s="5">
        <f t="shared" si="368"/>
        <v>7.371610979811599E-5</v>
      </c>
      <c r="AR222" s="5">
        <f t="shared" si="369"/>
        <v>6.3377329321902915E-4</v>
      </c>
      <c r="AS222" s="5">
        <f t="shared" si="370"/>
        <v>7.6408261341723706E-4</v>
      </c>
      <c r="AT222" s="5">
        <f t="shared" si="371"/>
        <v>4.6059233354658657E-4</v>
      </c>
      <c r="AU222" s="5">
        <f t="shared" si="372"/>
        <v>1.8509804567955825E-4</v>
      </c>
      <c r="AV222" s="5">
        <f t="shared" si="373"/>
        <v>5.5788954818100211E-5</v>
      </c>
      <c r="AW222" s="5">
        <f t="shared" si="374"/>
        <v>4.110367815561193E-7</v>
      </c>
      <c r="AX222" s="5">
        <f t="shared" si="375"/>
        <v>5.1293222258443397E-4</v>
      </c>
      <c r="AY222" s="5">
        <f t="shared" si="376"/>
        <v>4.680068207183658E-4</v>
      </c>
      <c r="AZ222" s="5">
        <f t="shared" si="377"/>
        <v>2.1350811529768712E-4</v>
      </c>
      <c r="BA222" s="5">
        <f t="shared" si="378"/>
        <v>6.4935969990065253E-5</v>
      </c>
      <c r="BB222" s="5">
        <f t="shared" si="379"/>
        <v>1.4812130885533839E-5</v>
      </c>
      <c r="BC222" s="5">
        <f t="shared" si="380"/>
        <v>2.7029607338275168E-6</v>
      </c>
      <c r="BD222" s="5">
        <f t="shared" si="381"/>
        <v>9.6377328542278373E-5</v>
      </c>
      <c r="BE222" s="5">
        <f t="shared" si="382"/>
        <v>1.1619334840180147E-4</v>
      </c>
      <c r="BF222" s="5">
        <f t="shared" si="383"/>
        <v>7.004185744212612E-5</v>
      </c>
      <c r="BG222" s="5">
        <f t="shared" si="384"/>
        <v>2.8147691535539776E-5</v>
      </c>
      <c r="BH222" s="5">
        <f t="shared" si="385"/>
        <v>8.4837756419568381E-6</v>
      </c>
      <c r="BI222" s="5">
        <f t="shared" si="386"/>
        <v>2.0456227908333849E-6</v>
      </c>
      <c r="BJ222" s="8">
        <f t="shared" si="387"/>
        <v>0.42755962980719725</v>
      </c>
      <c r="BK222" s="8">
        <f t="shared" si="388"/>
        <v>0.29418335539265034</v>
      </c>
      <c r="BL222" s="8">
        <f t="shared" si="389"/>
        <v>0.26319338635522932</v>
      </c>
      <c r="BM222" s="8">
        <f t="shared" si="390"/>
        <v>0.35492757615297305</v>
      </c>
      <c r="BN222" s="8">
        <f t="shared" si="391"/>
        <v>0.64476697890305468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1.3127272727272701</v>
      </c>
      <c r="F223">
        <f>VLOOKUP(B223,home!$B$2:$E$405,3,FALSE)</f>
        <v>1.57</v>
      </c>
      <c r="G223">
        <f>VLOOKUP(C223,away!$B$2:$E$405,4,FALSE)</f>
        <v>0.66</v>
      </c>
      <c r="H223">
        <f>VLOOKUP(A223,away!$A$2:$E$405,3,FALSE)</f>
        <v>1.2909090909090899</v>
      </c>
      <c r="I223">
        <f>VLOOKUP(C223,away!$B$2:$E$405,3,FALSE)</f>
        <v>1.37</v>
      </c>
      <c r="J223">
        <f>VLOOKUP(B223,home!$B$2:$E$405,4,FALSE)</f>
        <v>0.56999999999999995</v>
      </c>
      <c r="K223" s="3">
        <f t="shared" si="336"/>
        <v>1.3602479999999975</v>
      </c>
      <c r="L223" s="3">
        <f t="shared" si="337"/>
        <v>1.0080709090909084</v>
      </c>
      <c r="M223" s="5">
        <f t="shared" si="338"/>
        <v>9.363800804261159E-2</v>
      </c>
      <c r="N223" s="5">
        <f t="shared" si="339"/>
        <v>0.12737091316394608</v>
      </c>
      <c r="O223" s="5">
        <f t="shared" si="340"/>
        <v>9.4393751892977232E-2</v>
      </c>
      <c r="P223" s="5">
        <f t="shared" si="341"/>
        <v>0.12839891222491825</v>
      </c>
      <c r="Q223" s="5">
        <f t="shared" si="342"/>
        <v>8.6628014944715531E-2</v>
      </c>
      <c r="R223" s="5">
        <f t="shared" si="343"/>
        <v>4.7577797641627603E-2</v>
      </c>
      <c r="S223" s="5">
        <f t="shared" si="344"/>
        <v>4.4015995761678056E-2</v>
      </c>
      <c r="T223" s="5">
        <f t="shared" si="345"/>
        <v>8.7327181778060162E-2</v>
      </c>
      <c r="U223" s="5">
        <f t="shared" si="346"/>
        <v>6.4717604086428543E-2</v>
      </c>
      <c r="V223" s="5">
        <f t="shared" si="347"/>
        <v>6.7062107867853285E-3</v>
      </c>
      <c r="W223" s="5">
        <f t="shared" si="348"/>
        <v>3.9278528024173073E-2</v>
      </c>
      <c r="X223" s="5">
        <f t="shared" si="349"/>
        <v>3.9595541453080862E-2</v>
      </c>
      <c r="Y223" s="5">
        <f t="shared" si="350"/>
        <v>1.9957556734276984E-2</v>
      </c>
      <c r="Z223" s="5">
        <f t="shared" si="351"/>
        <v>1.5987264573712943E-2</v>
      </c>
      <c r="AA223" s="5">
        <f t="shared" si="352"/>
        <v>2.1746644661863841E-2</v>
      </c>
      <c r="AB223" s="5">
        <f t="shared" si="353"/>
        <v>1.479041495400546E-2</v>
      </c>
      <c r="AC223" s="5">
        <f t="shared" si="354"/>
        <v>5.7473334558121156E-4</v>
      </c>
      <c r="AD223" s="5">
        <f t="shared" si="355"/>
        <v>1.335713479695631E-2</v>
      </c>
      <c r="AE223" s="5">
        <f t="shared" si="356"/>
        <v>1.346493901761755E-2</v>
      </c>
      <c r="AF223" s="5">
        <f t="shared" si="357"/>
        <v>6.7868066581716832E-3</v>
      </c>
      <c r="AG223" s="5">
        <f t="shared" si="358"/>
        <v>2.2805274525757868E-3</v>
      </c>
      <c r="AH223" s="5">
        <f t="shared" si="359"/>
        <v>4.0290740831749189E-3</v>
      </c>
      <c r="AI223" s="5">
        <f t="shared" si="360"/>
        <v>5.4805399634905065E-3</v>
      </c>
      <c r="AJ223" s="5">
        <f t="shared" si="361"/>
        <v>3.7274467621290115E-3</v>
      </c>
      <c r="AK223" s="5">
        <f t="shared" si="362"/>
        <v>1.6900840010974851E-3</v>
      </c>
      <c r="AL223" s="5">
        <f t="shared" si="363"/>
        <v>3.1523582329275481E-5</v>
      </c>
      <c r="AM223" s="5">
        <f t="shared" si="364"/>
        <v>3.633803178658039E-3</v>
      </c>
      <c r="AN223" s="5">
        <f t="shared" si="365"/>
        <v>3.6631312737672415E-3</v>
      </c>
      <c r="AO223" s="5">
        <f t="shared" si="366"/>
        <v>1.84634803663294E-3</v>
      </c>
      <c r="AP223" s="5">
        <f t="shared" si="367"/>
        <v>6.204165812622607E-4</v>
      </c>
      <c r="AQ223" s="5">
        <f t="shared" si="368"/>
        <v>1.563559767720301E-4</v>
      </c>
      <c r="AR223" s="5">
        <f t="shared" si="369"/>
        <v>8.1231847476415206E-4</v>
      </c>
      <c r="AS223" s="5">
        <f t="shared" si="370"/>
        <v>1.1049545806609863E-3</v>
      </c>
      <c r="AT223" s="5">
        <f t="shared" si="371"/>
        <v>7.5150612921747145E-4</v>
      </c>
      <c r="AU223" s="5">
        <f t="shared" si="372"/>
        <v>3.4074490308526843E-4</v>
      </c>
      <c r="AV223" s="5">
        <f t="shared" si="373"/>
        <v>1.1587439323298228E-4</v>
      </c>
      <c r="AW223" s="5">
        <f t="shared" si="374"/>
        <v>1.2007213752435321E-6</v>
      </c>
      <c r="AX223" s="5">
        <f t="shared" si="375"/>
        <v>8.238122510272046E-4</v>
      </c>
      <c r="AY223" s="5">
        <f t="shared" si="376"/>
        <v>8.3046116481322156E-4</v>
      </c>
      <c r="AZ223" s="5">
        <f t="shared" si="377"/>
        <v>4.1858187068897948E-4</v>
      </c>
      <c r="BA223" s="5">
        <f t="shared" si="378"/>
        <v>1.4065340230480421E-4</v>
      </c>
      <c r="BB223" s="5">
        <f t="shared" si="379"/>
        <v>3.5447150782033304E-5</v>
      </c>
      <c r="BC223" s="5">
        <f t="shared" si="380"/>
        <v>7.1466483027053663E-6</v>
      </c>
      <c r="BD223" s="5">
        <f t="shared" si="381"/>
        <v>1.364791038878064E-4</v>
      </c>
      <c r="BE223" s="5">
        <f t="shared" si="382"/>
        <v>1.8564542810518055E-4</v>
      </c>
      <c r="BF223" s="5">
        <f t="shared" si="383"/>
        <v>1.2626191114460761E-4</v>
      </c>
      <c r="BG223" s="5">
        <f t="shared" si="384"/>
        <v>5.7249170703543315E-5</v>
      </c>
      <c r="BH223" s="5">
        <f t="shared" si="385"/>
        <v>1.9468267487788298E-5</v>
      </c>
      <c r="BI223" s="5">
        <f t="shared" si="386"/>
        <v>5.2963343827458024E-6</v>
      </c>
      <c r="BJ223" s="8">
        <f t="shared" si="387"/>
        <v>0.44822330155858536</v>
      </c>
      <c r="BK223" s="8">
        <f t="shared" si="388"/>
        <v>0.27419584490871696</v>
      </c>
      <c r="BL223" s="8">
        <f t="shared" si="389"/>
        <v>0.26180915674346716</v>
      </c>
      <c r="BM223" s="8">
        <f t="shared" si="390"/>
        <v>0.42137890943024814</v>
      </c>
      <c r="BN223" s="8">
        <f t="shared" si="391"/>
        <v>0.57800739791079625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1.3127272727272701</v>
      </c>
      <c r="F224">
        <f>VLOOKUP(B224,home!$B$2:$E$405,3,FALSE)</f>
        <v>1.36</v>
      </c>
      <c r="G224">
        <f>VLOOKUP(C224,away!$B$2:$E$405,4,FALSE)</f>
        <v>1.41</v>
      </c>
      <c r="H224">
        <f>VLOOKUP(A224,away!$A$2:$E$405,3,FALSE)</f>
        <v>1.2909090909090899</v>
      </c>
      <c r="I224">
        <f>VLOOKUP(C224,away!$B$2:$E$405,3,FALSE)</f>
        <v>0.87</v>
      </c>
      <c r="J224">
        <f>VLOOKUP(B224,home!$B$2:$E$405,4,FALSE)</f>
        <v>0.77</v>
      </c>
      <c r="K224" s="3">
        <f t="shared" si="336"/>
        <v>2.5172858181818132</v>
      </c>
      <c r="L224" s="3">
        <f t="shared" si="337"/>
        <v>0.86477999999999933</v>
      </c>
      <c r="M224" s="5">
        <f t="shared" si="338"/>
        <v>3.3977191484102345E-2</v>
      </c>
      <c r="N224" s="5">
        <f t="shared" si="339"/>
        <v>8.5530302264578709E-2</v>
      </c>
      <c r="O224" s="5">
        <f t="shared" si="340"/>
        <v>2.9382795651622006E-2</v>
      </c>
      <c r="P224" s="5">
        <f t="shared" si="341"/>
        <v>7.3964894792362318E-2</v>
      </c>
      <c r="Q224" s="5">
        <f t="shared" si="342"/>
        <v>0.10765210845771392</v>
      </c>
      <c r="R224" s="5">
        <f t="shared" si="343"/>
        <v>1.2704827011804826E-2</v>
      </c>
      <c r="S224" s="5">
        <f t="shared" si="344"/>
        <v>4.0253515834327951E-2</v>
      </c>
      <c r="T224" s="5">
        <f t="shared" si="345"/>
        <v>9.3095390352061783E-2</v>
      </c>
      <c r="U224" s="5">
        <f t="shared" si="346"/>
        <v>3.1981680859269508E-2</v>
      </c>
      <c r="V224" s="5">
        <f t="shared" si="347"/>
        <v>9.7364239350645129E-3</v>
      </c>
      <c r="W224" s="5">
        <f t="shared" si="348"/>
        <v>9.0330375305991223E-2</v>
      </c>
      <c r="X224" s="5">
        <f t="shared" si="349"/>
        <v>7.8115901957115041E-2</v>
      </c>
      <c r="Y224" s="5">
        <f t="shared" si="350"/>
        <v>3.3776534847236937E-2</v>
      </c>
      <c r="Z224" s="5">
        <f t="shared" si="351"/>
        <v>3.6622934344228567E-3</v>
      </c>
      <c r="AA224" s="5">
        <f t="shared" si="352"/>
        <v>9.2190393244930228E-3</v>
      </c>
      <c r="AB224" s="5">
        <f t="shared" si="353"/>
        <v>1.1603478474403368E-2</v>
      </c>
      <c r="AC224" s="5">
        <f t="shared" si="354"/>
        <v>1.3247003735355799E-3</v>
      </c>
      <c r="AD224" s="5">
        <f t="shared" si="355"/>
        <v>5.6846843177203094E-2</v>
      </c>
      <c r="AE224" s="5">
        <f t="shared" si="356"/>
        <v>4.9160013042781656E-2</v>
      </c>
      <c r="AF224" s="5">
        <f t="shared" si="357"/>
        <v>2.1256298039568338E-2</v>
      </c>
      <c r="AG224" s="5">
        <f t="shared" si="358"/>
        <v>6.127340472885965E-3</v>
      </c>
      <c r="AH224" s="5">
        <f t="shared" si="359"/>
        <v>7.9176952905504869E-4</v>
      </c>
      <c r="AI224" s="5">
        <f t="shared" si="360"/>
        <v>1.993110206758767E-3</v>
      </c>
      <c r="AJ224" s="5">
        <f t="shared" si="361"/>
        <v>2.5086140287736334E-3</v>
      </c>
      <c r="AK224" s="5">
        <f t="shared" si="362"/>
        <v>2.10496617264127E-3</v>
      </c>
      <c r="AL224" s="5">
        <f t="shared" si="363"/>
        <v>1.1534952652670766E-4</v>
      </c>
      <c r="AM224" s="5">
        <f t="shared" si="364"/>
        <v>2.8619950427675775E-2</v>
      </c>
      <c r="AN224" s="5">
        <f t="shared" si="365"/>
        <v>2.4749960730845438E-2</v>
      </c>
      <c r="AO224" s="5">
        <f t="shared" si="366"/>
        <v>1.0701635520410249E-2</v>
      </c>
      <c r="AP224" s="5">
        <f t="shared" si="367"/>
        <v>3.0848534551134559E-3</v>
      </c>
      <c r="AQ224" s="5">
        <f t="shared" si="368"/>
        <v>6.66929892728253E-4</v>
      </c>
      <c r="AR224" s="5">
        <f t="shared" si="369"/>
        <v>1.3694129066724493E-4</v>
      </c>
      <c r="AS224" s="5">
        <f t="shared" si="370"/>
        <v>3.4472036892016917E-4</v>
      </c>
      <c r="AT224" s="5">
        <f t="shared" si="371"/>
        <v>4.3387984796057233E-4</v>
      </c>
      <c r="AU224" s="5">
        <f t="shared" si="372"/>
        <v>3.6406652935534338E-4</v>
      </c>
      <c r="AV224" s="5">
        <f t="shared" si="373"/>
        <v>2.2911487780521964E-4</v>
      </c>
      <c r="AW224" s="5">
        <f t="shared" si="374"/>
        <v>6.9751167549893209E-6</v>
      </c>
      <c r="AX224" s="5">
        <f t="shared" si="375"/>
        <v>1.2007432554775793E-2</v>
      </c>
      <c r="AY224" s="5">
        <f t="shared" si="376"/>
        <v>1.0383787524719003E-2</v>
      </c>
      <c r="AZ224" s="5">
        <f t="shared" si="377"/>
        <v>4.4898458878132449E-3</v>
      </c>
      <c r="BA224" s="5">
        <f t="shared" si="378"/>
        <v>1.2942429756210452E-3</v>
      </c>
      <c r="BB224" s="5">
        <f t="shared" si="379"/>
        <v>2.7980886011439159E-4</v>
      </c>
      <c r="BC224" s="5">
        <f t="shared" si="380"/>
        <v>4.8394621209944688E-5</v>
      </c>
      <c r="BD224" s="5">
        <f t="shared" si="381"/>
        <v>1.9737348223869991E-5</v>
      </c>
      <c r="BE224" s="5">
        <f t="shared" si="382"/>
        <v>4.9684546772463928E-5</v>
      </c>
      <c r="BF224" s="5">
        <f t="shared" si="383"/>
        <v>6.2535102486557228E-5</v>
      </c>
      <c r="BG224" s="5">
        <f t="shared" si="384"/>
        <v>5.2472908875985583E-5</v>
      </c>
      <c r="BH224" s="5">
        <f t="shared" si="385"/>
        <v>3.3022327338066277E-5</v>
      </c>
      <c r="BI224" s="5">
        <f t="shared" si="386"/>
        <v>1.6625327258294358E-5</v>
      </c>
      <c r="BJ224" s="8">
        <f t="shared" si="387"/>
        <v>0.71821795036816305</v>
      </c>
      <c r="BK224" s="8">
        <f t="shared" si="388"/>
        <v>0.1697558634706384</v>
      </c>
      <c r="BL224" s="8">
        <f t="shared" si="389"/>
        <v>0.10403308173448525</v>
      </c>
      <c r="BM224" s="8">
        <f t="shared" si="390"/>
        <v>0.64208025693756143</v>
      </c>
      <c r="BN224" s="8">
        <f t="shared" si="391"/>
        <v>0.34321211966218407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1.21264367816092</v>
      </c>
      <c r="F225">
        <f>VLOOKUP(B225,home!$B$2:$E$405,3,FALSE)</f>
        <v>2.2200000000000002</v>
      </c>
      <c r="G225">
        <f>VLOOKUP(C225,away!$B$2:$E$405,4,FALSE)</f>
        <v>1.27</v>
      </c>
      <c r="H225">
        <f>VLOOKUP(A225,away!$A$2:$E$405,3,FALSE)</f>
        <v>1.0689655172413799</v>
      </c>
      <c r="I225">
        <f>VLOOKUP(C225,away!$B$2:$E$405,3,FALSE)</f>
        <v>0.32</v>
      </c>
      <c r="J225">
        <f>VLOOKUP(B225,home!$B$2:$E$405,4,FALSE)</f>
        <v>0.22</v>
      </c>
      <c r="K225" s="3">
        <f t="shared" si="336"/>
        <v>3.4189275862068982</v>
      </c>
      <c r="L225" s="3">
        <f t="shared" si="337"/>
        <v>7.5255172413793148E-2</v>
      </c>
      <c r="M225" s="5">
        <f t="shared" si="338"/>
        <v>3.037356082712998E-2</v>
      </c>
      <c r="N225" s="5">
        <f t="shared" si="339"/>
        <v>0.10384500500320791</v>
      </c>
      <c r="O225" s="5">
        <f t="shared" si="340"/>
        <v>2.2857675568665001E-3</v>
      </c>
      <c r="P225" s="5">
        <f t="shared" si="341"/>
        <v>7.8148737558276227E-3</v>
      </c>
      <c r="Q225" s="5">
        <f t="shared" si="342"/>
        <v>0.17751927614763044</v>
      </c>
      <c r="R225" s="5">
        <f t="shared" si="343"/>
        <v>8.6007915794921591E-5</v>
      </c>
      <c r="S225" s="5">
        <f t="shared" si="344"/>
        <v>5.0267609523224686E-4</v>
      </c>
      <c r="T225" s="5">
        <f t="shared" si="345"/>
        <v>1.3359243733261686E-2</v>
      </c>
      <c r="U225" s="5">
        <f t="shared" si="346"/>
        <v>2.9405483594341749E-4</v>
      </c>
      <c r="V225" s="5">
        <f t="shared" si="347"/>
        <v>1.4370503371045695E-5</v>
      </c>
      <c r="W225" s="5">
        <f t="shared" si="348"/>
        <v>0.20230851676820466</v>
      </c>
      <c r="X225" s="5">
        <f t="shared" si="349"/>
        <v>1.5224762310170004E-2</v>
      </c>
      <c r="Y225" s="5">
        <f t="shared" si="350"/>
        <v>5.7287105630543164E-4</v>
      </c>
      <c r="Z225" s="5">
        <f t="shared" si="351"/>
        <v>2.1575135106992771E-6</v>
      </c>
      <c r="AA225" s="5">
        <f t="shared" si="352"/>
        <v>7.3763824593438524E-6</v>
      </c>
      <c r="AB225" s="5">
        <f t="shared" si="353"/>
        <v>1.2609658738331689E-5</v>
      </c>
      <c r="AC225" s="5">
        <f t="shared" si="354"/>
        <v>2.3108845858489717E-7</v>
      </c>
      <c r="AD225" s="5">
        <f t="shared" si="355"/>
        <v>0.17291954222585396</v>
      </c>
      <c r="AE225" s="5">
        <f t="shared" si="356"/>
        <v>1.3013089963920824E-2</v>
      </c>
      <c r="AF225" s="5">
        <f t="shared" si="357"/>
        <v>4.896511644355314E-4</v>
      </c>
      <c r="AG225" s="5">
        <f t="shared" si="358"/>
        <v>1.2282927600736838E-5</v>
      </c>
      <c r="AH225" s="5">
        <f t="shared" si="359"/>
        <v>4.0591012808190531E-8</v>
      </c>
      <c r="AI225" s="5">
        <f t="shared" si="360"/>
        <v>1.3877773344200017E-7</v>
      </c>
      <c r="AJ225" s="5">
        <f t="shared" si="361"/>
        <v>2.3723551060806096E-7</v>
      </c>
      <c r="AK225" s="5">
        <f t="shared" si="362"/>
        <v>2.7036367721525965E-7</v>
      </c>
      <c r="AL225" s="5">
        <f t="shared" si="363"/>
        <v>2.3782883285211631E-9</v>
      </c>
      <c r="AM225" s="5">
        <f t="shared" si="364"/>
        <v>0.11823987862204809</v>
      </c>
      <c r="AN225" s="5">
        <f t="shared" si="365"/>
        <v>8.8981624518882033E-3</v>
      </c>
      <c r="AO225" s="5">
        <f t="shared" si="366"/>
        <v>3.3481637474139356E-4</v>
      </c>
      <c r="AP225" s="5">
        <f t="shared" si="367"/>
        <v>8.3988880027082547E-6</v>
      </c>
      <c r="AQ225" s="5">
        <f t="shared" si="368"/>
        <v>1.5801494118198699E-7</v>
      </c>
      <c r="AR225" s="5">
        <f t="shared" si="369"/>
        <v>6.1093673346617294E-10</v>
      </c>
      <c r="AS225" s="5">
        <f t="shared" si="370"/>
        <v>2.0887484514746299E-9</v>
      </c>
      <c r="AT225" s="5">
        <f t="shared" si="371"/>
        <v>3.5706398506967764E-9</v>
      </c>
      <c r="AU225" s="5">
        <f t="shared" si="372"/>
        <v>4.0692530286522968E-9</v>
      </c>
      <c r="AV225" s="5">
        <f t="shared" si="373"/>
        <v>3.4781203587288268E-9</v>
      </c>
      <c r="AW225" s="5">
        <f t="shared" si="374"/>
        <v>1.6997625691023467E-11</v>
      </c>
      <c r="AX225" s="5">
        <f t="shared" si="375"/>
        <v>6.7375597135112555E-2</v>
      </c>
      <c r="AY225" s="5">
        <f t="shared" si="376"/>
        <v>5.0703621788851629E-3</v>
      </c>
      <c r="AZ225" s="5">
        <f t="shared" si="377"/>
        <v>1.9078548998618941E-4</v>
      </c>
      <c r="BA225" s="5">
        <f t="shared" si="378"/>
        <v>4.7858649809868999E-6</v>
      </c>
      <c r="BB225" s="5">
        <f t="shared" si="379"/>
        <v>9.0040273573325925E-8</v>
      </c>
      <c r="BC225" s="5">
        <f t="shared" si="380"/>
        <v>1.3551992623891491E-9</v>
      </c>
      <c r="BD225" s="5">
        <f t="shared" si="381"/>
        <v>7.662691535152745E-12</v>
      </c>
      <c r="BE225" s="5">
        <f t="shared" si="382"/>
        <v>2.6198187474127811E-11</v>
      </c>
      <c r="BF225" s="5">
        <f t="shared" si="383"/>
        <v>4.4784852931957793E-11</v>
      </c>
      <c r="BG225" s="5">
        <f t="shared" si="384"/>
        <v>5.1038723044429795E-11</v>
      </c>
      <c r="BH225" s="5">
        <f t="shared" si="385"/>
        <v>4.3624424545343694E-11</v>
      </c>
      <c r="BI225" s="5">
        <f t="shared" si="386"/>
        <v>2.9829749702095368E-11</v>
      </c>
      <c r="BJ225" s="8">
        <f t="shared" si="387"/>
        <v>0.89938727771665039</v>
      </c>
      <c r="BK225" s="8">
        <f t="shared" si="388"/>
        <v>4.3776076827192978E-2</v>
      </c>
      <c r="BL225" s="8">
        <f t="shared" si="389"/>
        <v>2.6865173385736407E-3</v>
      </c>
      <c r="BM225" s="8">
        <f t="shared" si="390"/>
        <v>0.61885717602758283</v>
      </c>
      <c r="BN225" s="8">
        <f t="shared" si="391"/>
        <v>0.32192449120645739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1.21264367816092</v>
      </c>
      <c r="F226">
        <f>VLOOKUP(B226,home!$B$2:$E$405,3,FALSE)</f>
        <v>0.7</v>
      </c>
      <c r="G226">
        <f>VLOOKUP(C226,away!$B$2:$E$405,4,FALSE)</f>
        <v>1.21</v>
      </c>
      <c r="H226">
        <f>VLOOKUP(A226,away!$A$2:$E$405,3,FALSE)</f>
        <v>1.0689655172413799</v>
      </c>
      <c r="I226">
        <f>VLOOKUP(C226,away!$B$2:$E$405,3,FALSE)</f>
        <v>1.01</v>
      </c>
      <c r="J226">
        <f>VLOOKUP(B226,home!$B$2:$E$405,4,FALSE)</f>
        <v>1.08</v>
      </c>
      <c r="K226" s="3">
        <f t="shared" si="336"/>
        <v>1.0271091954022991</v>
      </c>
      <c r="L226" s="3">
        <f t="shared" si="337"/>
        <v>1.1660275862068974</v>
      </c>
      <c r="M226" s="5">
        <f t="shared" si="338"/>
        <v>0.11156624024002013</v>
      </c>
      <c r="N226" s="5">
        <f t="shared" si="339"/>
        <v>0.11459071124698668</v>
      </c>
      <c r="O226" s="5">
        <f t="shared" si="340"/>
        <v>0.13008931380924948</v>
      </c>
      <c r="P226" s="5">
        <f t="shared" si="341"/>
        <v>0.13361593043705544</v>
      </c>
      <c r="Q226" s="5">
        <f t="shared" si="342"/>
        <v>5.8848586614734834E-2</v>
      </c>
      <c r="R226" s="5">
        <f t="shared" si="343"/>
        <v>7.5843864286155416E-2</v>
      </c>
      <c r="S226" s="5">
        <f t="shared" si="344"/>
        <v>4.0005867429410522E-2</v>
      </c>
      <c r="T226" s="5">
        <f t="shared" si="345"/>
        <v>6.8619075402066784E-2</v>
      </c>
      <c r="U226" s="5">
        <f t="shared" si="346"/>
        <v>7.7899930423154254E-2</v>
      </c>
      <c r="V226" s="5">
        <f t="shared" si="347"/>
        <v>5.323614809982149E-3</v>
      </c>
      <c r="W226" s="5">
        <f t="shared" si="348"/>
        <v>2.0147974816140935E-2</v>
      </c>
      <c r="X226" s="5">
        <f t="shared" si="349"/>
        <v>2.3493094441822172E-2</v>
      </c>
      <c r="Y226" s="5">
        <f t="shared" si="350"/>
        <v>1.3696798102264296E-2</v>
      </c>
      <c r="Z226" s="5">
        <f t="shared" si="351"/>
        <v>2.9478679334063094E-2</v>
      </c>
      <c r="AA226" s="5">
        <f t="shared" si="352"/>
        <v>3.0277822612331928E-2</v>
      </c>
      <c r="AB226" s="5">
        <f t="shared" si="353"/>
        <v>1.554931501094289E-2</v>
      </c>
      <c r="AC226" s="5">
        <f t="shared" si="354"/>
        <v>3.984850976166388E-4</v>
      </c>
      <c r="AD226" s="5">
        <f t="shared" si="355"/>
        <v>5.1735425505980747E-3</v>
      </c>
      <c r="AE226" s="5">
        <f t="shared" si="356"/>
        <v>6.0324933324125479E-3</v>
      </c>
      <c r="AF226" s="5">
        <f t="shared" si="357"/>
        <v>3.5170268196011039E-3</v>
      </c>
      <c r="AG226" s="5">
        <f t="shared" si="358"/>
        <v>1.3669834310281318E-3</v>
      </c>
      <c r="AH226" s="5">
        <f t="shared" si="359"/>
        <v>8.5932383271161844E-3</v>
      </c>
      <c r="AI226" s="5">
        <f t="shared" si="360"/>
        <v>8.8261941040645026E-3</v>
      </c>
      <c r="AJ226" s="5">
        <f t="shared" si="361"/>
        <v>4.5327325623451039E-3</v>
      </c>
      <c r="AK226" s="5">
        <f t="shared" si="362"/>
        <v>1.5518704316946938E-3</v>
      </c>
      <c r="AL226" s="5">
        <f t="shared" si="363"/>
        <v>1.9089630328601441E-5</v>
      </c>
      <c r="AM226" s="5">
        <f t="shared" si="364"/>
        <v>1.0627586253048695E-3</v>
      </c>
      <c r="AN226" s="5">
        <f t="shared" si="365"/>
        <v>1.2392058745847973E-3</v>
      </c>
      <c r="AO226" s="5">
        <f t="shared" si="366"/>
        <v>7.224741173777595E-4</v>
      </c>
      <c r="AP226" s="5">
        <f t="shared" si="367"/>
        <v>2.8080825039431575E-4</v>
      </c>
      <c r="AQ226" s="5">
        <f t="shared" si="368"/>
        <v>8.1857541598566517E-5</v>
      </c>
      <c r="AR226" s="5">
        <f t="shared" si="369"/>
        <v>2.0039905888535763E-3</v>
      </c>
      <c r="AS226" s="5">
        <f t="shared" si="370"/>
        <v>2.0583171613111763E-3</v>
      </c>
      <c r="AT226" s="5">
        <f t="shared" si="371"/>
        <v>1.0570582417185333E-3</v>
      </c>
      <c r="AU226" s="5">
        <f t="shared" si="372"/>
        <v>3.6190474671496392E-4</v>
      </c>
      <c r="AV226" s="5">
        <f t="shared" si="373"/>
        <v>9.292892330266985E-5</v>
      </c>
      <c r="AW226" s="5">
        <f t="shared" si="374"/>
        <v>6.3506833662426824E-7</v>
      </c>
      <c r="AX226" s="5">
        <f t="shared" si="375"/>
        <v>1.8192819275728958E-4</v>
      </c>
      <c r="AY226" s="5">
        <f t="shared" si="376"/>
        <v>2.1213329146376551E-4</v>
      </c>
      <c r="AZ226" s="5">
        <f t="shared" si="377"/>
        <v>1.236766348998094E-4</v>
      </c>
      <c r="BA226" s="5">
        <f t="shared" si="378"/>
        <v>4.8070122687472153E-5</v>
      </c>
      <c r="BB226" s="5">
        <f t="shared" si="379"/>
        <v>1.4012772281485643E-5</v>
      </c>
      <c r="BC226" s="5">
        <f t="shared" si="380"/>
        <v>3.2678558078895243E-6</v>
      </c>
      <c r="BD226" s="5">
        <f t="shared" si="381"/>
        <v>3.8945138485037886E-4</v>
      </c>
      <c r="BE226" s="5">
        <f t="shared" si="382"/>
        <v>4.0000909854198371E-4</v>
      </c>
      <c r="BF226" s="5">
        <f t="shared" si="383"/>
        <v>2.0542651167852793E-4</v>
      </c>
      <c r="BG226" s="5">
        <f t="shared" si="384"/>
        <v>7.0331819708144611E-5</v>
      </c>
      <c r="BH226" s="5">
        <f t="shared" si="385"/>
        <v>1.8059614687902989E-5</v>
      </c>
      <c r="BI226" s="5">
        <f t="shared" si="386"/>
        <v>3.7098392622735171E-6</v>
      </c>
      <c r="BJ226" s="8">
        <f t="shared" si="387"/>
        <v>0.31945648003681371</v>
      </c>
      <c r="BK226" s="8">
        <f t="shared" si="388"/>
        <v>0.29114136093587722</v>
      </c>
      <c r="BL226" s="8">
        <f t="shared" si="389"/>
        <v>0.35982546949768457</v>
      </c>
      <c r="BM226" s="8">
        <f t="shared" si="390"/>
        <v>0.3751358449471095</v>
      </c>
      <c r="BN226" s="8">
        <f t="shared" si="391"/>
        <v>0.62455464663420202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1.21264367816092</v>
      </c>
      <c r="F227">
        <f>VLOOKUP(B227,home!$B$2:$E$405,3,FALSE)</f>
        <v>1.9</v>
      </c>
      <c r="G227">
        <f>VLOOKUP(C227,away!$B$2:$E$405,4,FALSE)</f>
        <v>0.56999999999999995</v>
      </c>
      <c r="H227">
        <f>VLOOKUP(A227,away!$A$2:$E$405,3,FALSE)</f>
        <v>1.0689655172413799</v>
      </c>
      <c r="I227">
        <f>VLOOKUP(C227,away!$B$2:$E$405,3,FALSE)</f>
        <v>1.1399999999999999</v>
      </c>
      <c r="J227">
        <f>VLOOKUP(B227,home!$B$2:$E$405,4,FALSE)</f>
        <v>0.79</v>
      </c>
      <c r="K227" s="3">
        <f t="shared" si="336"/>
        <v>1.313293103448276</v>
      </c>
      <c r="L227" s="3">
        <f t="shared" si="337"/>
        <v>0.96271034482758677</v>
      </c>
      <c r="M227" s="5">
        <f t="shared" si="338"/>
        <v>0.10269380879098412</v>
      </c>
      <c r="N227" s="5">
        <f t="shared" si="339"/>
        <v>0.13486707085203536</v>
      </c>
      <c r="O227" s="5">
        <f t="shared" si="340"/>
        <v>9.8864392072826587E-2</v>
      </c>
      <c r="P227" s="5">
        <f t="shared" si="341"/>
        <v>0.12983792428584956</v>
      </c>
      <c r="Q227" s="5">
        <f t="shared" si="342"/>
        <v>8.8559997016124048E-2</v>
      </c>
      <c r="R227" s="5">
        <f t="shared" si="343"/>
        <v>4.7588886491800306E-2</v>
      </c>
      <c r="S227" s="5">
        <f t="shared" si="344"/>
        <v>4.1039198909180057E-2</v>
      </c>
      <c r="T227" s="5">
        <f t="shared" si="345"/>
        <v>8.5257625265322823E-2</v>
      </c>
      <c r="U227" s="5">
        <f t="shared" si="346"/>
        <v>6.2498156430464157E-2</v>
      </c>
      <c r="V227" s="5">
        <f t="shared" si="347"/>
        <v>5.7651905682359183E-3</v>
      </c>
      <c r="W227" s="5">
        <f t="shared" si="348"/>
        <v>3.8768411107558534E-2</v>
      </c>
      <c r="X227" s="5">
        <f t="shared" si="349"/>
        <v>3.732275042577532E-2</v>
      </c>
      <c r="Y227" s="5">
        <f t="shared" si="350"/>
        <v>1.7965498966156061E-2</v>
      </c>
      <c r="Z227" s="5">
        <f t="shared" si="351"/>
        <v>1.5271437774827321E-2</v>
      </c>
      <c r="AA227" s="5">
        <f t="shared" si="352"/>
        <v>2.0055873909420204E-2</v>
      </c>
      <c r="AB227" s="5">
        <f t="shared" si="353"/>
        <v>1.3169620444434886E-2</v>
      </c>
      <c r="AC227" s="5">
        <f t="shared" si="354"/>
        <v>4.555656673127907E-4</v>
      </c>
      <c r="AD227" s="5">
        <f t="shared" si="355"/>
        <v>1.272857173480104E-2</v>
      </c>
      <c r="AE227" s="5">
        <f t="shared" si="356"/>
        <v>1.2253927683972984E-2</v>
      </c>
      <c r="AF227" s="5">
        <f t="shared" si="357"/>
        <v>5.8984914730649714E-3</v>
      </c>
      <c r="AG227" s="5">
        <f t="shared" si="358"/>
        <v>1.8928462533323199E-3</v>
      </c>
      <c r="AH227" s="5">
        <f t="shared" si="359"/>
        <v>3.6754927815542604E-3</v>
      </c>
      <c r="AI227" s="5">
        <f t="shared" si="360"/>
        <v>4.8269993217891312E-3</v>
      </c>
      <c r="AJ227" s="5">
        <f t="shared" si="361"/>
        <v>3.1696324598275861E-3</v>
      </c>
      <c r="AK227" s="5">
        <f t="shared" si="362"/>
        <v>1.3875521499857877E-3</v>
      </c>
      <c r="AL227" s="5">
        <f t="shared" si="363"/>
        <v>2.3039246987198567E-5</v>
      </c>
      <c r="AM227" s="5">
        <f t="shared" si="364"/>
        <v>3.3432690952121726E-3</v>
      </c>
      <c r="AN227" s="5">
        <f t="shared" si="365"/>
        <v>3.2185997435031245E-3</v>
      </c>
      <c r="AO227" s="5">
        <f t="shared" si="366"/>
        <v>1.5492896344649378E-3</v>
      </c>
      <c r="AP227" s="5">
        <f t="shared" si="367"/>
        <v>4.9717238607784877E-4</v>
      </c>
      <c r="AQ227" s="5">
        <f t="shared" si="368"/>
        <v>1.1965824980993993E-4</v>
      </c>
      <c r="AR227" s="5">
        <f t="shared" si="369"/>
        <v>7.0768698462828192E-4</v>
      </c>
      <c r="AS227" s="5">
        <f t="shared" si="370"/>
        <v>9.2940043631242861E-4</v>
      </c>
      <c r="AT227" s="5">
        <f t="shared" si="371"/>
        <v>6.1028759167546561E-4</v>
      </c>
      <c r="AU227" s="5">
        <f t="shared" si="372"/>
        <v>2.6716216175581554E-4</v>
      </c>
      <c r="AV227" s="5">
        <f t="shared" si="373"/>
        <v>8.7715556134061311E-5</v>
      </c>
      <c r="AW227" s="5">
        <f t="shared" si="374"/>
        <v>8.0913890231994276E-7</v>
      </c>
      <c r="AX227" s="5">
        <f t="shared" si="375"/>
        <v>7.3178204095231754E-4</v>
      </c>
      <c r="AY227" s="5">
        <f t="shared" si="376"/>
        <v>7.0449414098384087E-4</v>
      </c>
      <c r="AZ227" s="5">
        <f t="shared" si="377"/>
        <v>3.3911189869778396E-4</v>
      </c>
      <c r="BA227" s="5">
        <f t="shared" si="378"/>
        <v>1.0882217764349377E-4</v>
      </c>
      <c r="BB227" s="5">
        <f t="shared" si="379"/>
        <v>2.6191059041014194E-5</v>
      </c>
      <c r="BC227" s="5">
        <f t="shared" si="380"/>
        <v>5.0428806961548934E-6</v>
      </c>
      <c r="BD227" s="5">
        <f t="shared" si="381"/>
        <v>1.1354959683358136E-4</v>
      </c>
      <c r="BE227" s="5">
        <f t="shared" si="382"/>
        <v>1.4912390242087457E-4</v>
      </c>
      <c r="BF227" s="5">
        <f t="shared" si="383"/>
        <v>9.7921696304314134E-5</v>
      </c>
      <c r="BG227" s="5">
        <f t="shared" si="384"/>
        <v>4.2866629478137427E-5</v>
      </c>
      <c r="BH227" s="5">
        <f t="shared" si="385"/>
        <v>1.4074112215427613E-5</v>
      </c>
      <c r="BI227" s="5">
        <f t="shared" si="386"/>
        <v>3.696686901935644E-6</v>
      </c>
      <c r="BJ227" s="8">
        <f t="shared" si="387"/>
        <v>0.446158624085226</v>
      </c>
      <c r="BK227" s="8">
        <f t="shared" si="388"/>
        <v>0.28051922160953352</v>
      </c>
      <c r="BL227" s="8">
        <f t="shared" si="389"/>
        <v>0.25826009141676326</v>
      </c>
      <c r="BM227" s="8">
        <f t="shared" si="390"/>
        <v>0.39709361037464858</v>
      </c>
      <c r="BN227" s="8">
        <f t="shared" si="391"/>
        <v>0.60241207950961995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1.6031128404669299</v>
      </c>
      <c r="F228">
        <f>VLOOKUP(B228,home!$B$2:$E$405,3,FALSE)</f>
        <v>1.47</v>
      </c>
      <c r="G228">
        <f>VLOOKUP(C228,away!$B$2:$E$405,4,FALSE)</f>
        <v>0.86</v>
      </c>
      <c r="H228">
        <f>VLOOKUP(A228,away!$A$2:$E$405,3,FALSE)</f>
        <v>1.3852140077821</v>
      </c>
      <c r="I228">
        <f>VLOOKUP(C228,away!$B$2:$E$405,3,FALSE)</f>
        <v>0.38</v>
      </c>
      <c r="J228">
        <f>VLOOKUP(B228,home!$B$2:$E$405,4,FALSE)</f>
        <v>0.77</v>
      </c>
      <c r="K228" s="3">
        <f t="shared" si="336"/>
        <v>2.0266552529182924</v>
      </c>
      <c r="L228" s="3">
        <f t="shared" si="337"/>
        <v>0.40531361867704246</v>
      </c>
      <c r="M228" s="5">
        <f t="shared" si="338"/>
        <v>8.7863669886852291E-2</v>
      </c>
      <c r="N228" s="5">
        <f t="shared" si="339"/>
        <v>0.17806936811686799</v>
      </c>
      <c r="O228" s="5">
        <f t="shared" si="340"/>
        <v>3.5612341992085191E-2</v>
      </c>
      <c r="P228" s="5">
        <f t="shared" si="341"/>
        <v>7.217393996698214E-2</v>
      </c>
      <c r="Q228" s="5">
        <f t="shared" si="342"/>
        <v>0.1804426101389458</v>
      </c>
      <c r="R228" s="5">
        <f t="shared" si="343"/>
        <v>7.2170836011882207E-3</v>
      </c>
      <c r="S228" s="5">
        <f t="shared" si="344"/>
        <v>1.4821477457820751E-2</v>
      </c>
      <c r="T228" s="5">
        <f t="shared" si="345"/>
        <v>7.3135847278946925E-2</v>
      </c>
      <c r="U228" s="5">
        <f t="shared" si="346"/>
        <v>1.4626540391098576E-2</v>
      </c>
      <c r="V228" s="5">
        <f t="shared" si="347"/>
        <v>1.3527578521997487E-3</v>
      </c>
      <c r="W228" s="5">
        <f t="shared" si="348"/>
        <v>0.12189832122946069</v>
      </c>
      <c r="X228" s="5">
        <f t="shared" si="349"/>
        <v>4.9407049688169266E-2</v>
      </c>
      <c r="Y228" s="5">
        <f t="shared" si="350"/>
        <v>1.0012675048634161E-2</v>
      </c>
      <c r="Z228" s="5">
        <f t="shared" si="351"/>
        <v>9.7506075689744666E-4</v>
      </c>
      <c r="AA228" s="5">
        <f t="shared" si="352"/>
        <v>1.9761120048806965E-3</v>
      </c>
      <c r="AB228" s="5">
        <f t="shared" si="353"/>
        <v>2.0024488875231812E-3</v>
      </c>
      <c r="AC228" s="5">
        <f t="shared" si="354"/>
        <v>6.9449825038791455E-5</v>
      </c>
      <c r="AD228" s="5">
        <f t="shared" si="355"/>
        <v>6.1761468260401985E-2</v>
      </c>
      <c r="AE228" s="5">
        <f t="shared" si="356"/>
        <v>2.5032764195430834E-2</v>
      </c>
      <c r="AF228" s="5">
        <f t="shared" si="357"/>
        <v>5.0730601207695869E-3</v>
      </c>
      <c r="AG228" s="5">
        <f t="shared" si="358"/>
        <v>6.8539345177177197E-4</v>
      </c>
      <c r="AH228" s="5">
        <f t="shared" si="359"/>
        <v>9.880135095202E-5</v>
      </c>
      <c r="AI228" s="5">
        <f t="shared" si="360"/>
        <v>2.0023627690233506E-4</v>
      </c>
      <c r="AJ228" s="5">
        <f t="shared" si="361"/>
        <v>2.0290495120445955E-4</v>
      </c>
      <c r="AK228" s="5">
        <f t="shared" si="362"/>
        <v>1.3707279506721591E-4</v>
      </c>
      <c r="AL228" s="5">
        <f t="shared" si="363"/>
        <v>2.2819294980608133E-6</v>
      </c>
      <c r="AM228" s="5">
        <f t="shared" si="364"/>
        <v>2.503384081557801E-2</v>
      </c>
      <c r="AN228" s="5">
        <f t="shared" si="365"/>
        <v>1.0146556610346968E-2</v>
      </c>
      <c r="AO228" s="5">
        <f t="shared" si="366"/>
        <v>2.0562687884255978E-3</v>
      </c>
      <c r="AP228" s="5">
        <f t="shared" si="367"/>
        <v>2.7781124786981239E-4</v>
      </c>
      <c r="AQ228" s="5">
        <f t="shared" si="368"/>
        <v>2.8150170545824604E-5</v>
      </c>
      <c r="AR228" s="5">
        <f t="shared" si="369"/>
        <v>8.0091066169087363E-6</v>
      </c>
      <c r="AS228" s="5">
        <f t="shared" si="370"/>
        <v>1.6231697996340743E-5</v>
      </c>
      <c r="AT228" s="5">
        <f t="shared" si="371"/>
        <v>1.6448028004033648E-5</v>
      </c>
      <c r="AU228" s="5">
        <f t="shared" si="372"/>
        <v>1.1111494118173988E-5</v>
      </c>
      <c r="AV228" s="5">
        <f t="shared" si="373"/>
        <v>5.6297919805920074E-6</v>
      </c>
      <c r="AW228" s="5">
        <f t="shared" si="374"/>
        <v>5.2067988084398968E-8</v>
      </c>
      <c r="AX228" s="5">
        <f t="shared" si="375"/>
        <v>8.4558274982685852E-3</v>
      </c>
      <c r="AY228" s="5">
        <f t="shared" si="376"/>
        <v>3.4272620422320836E-3</v>
      </c>
      <c r="AZ228" s="5">
        <f t="shared" si="377"/>
        <v>6.9455799024577822E-4</v>
      </c>
      <c r="BA228" s="5">
        <f t="shared" si="378"/>
        <v>9.3837937469190143E-5</v>
      </c>
      <c r="BB228" s="5">
        <f t="shared" si="379"/>
        <v>9.5084485012068691E-6</v>
      </c>
      <c r="BC228" s="5">
        <f t="shared" si="380"/>
        <v>7.7078073400569141E-7</v>
      </c>
      <c r="BD228" s="5">
        <f t="shared" si="381"/>
        <v>5.4103333087825435E-7</v>
      </c>
      <c r="BE228" s="5">
        <f t="shared" si="382"/>
        <v>1.096488042028295E-6</v>
      </c>
      <c r="BF228" s="5">
        <f t="shared" si="383"/>
        <v>1.1111016250693687E-6</v>
      </c>
      <c r="BG228" s="5">
        <f t="shared" si="384"/>
        <v>7.5060664832429571E-7</v>
      </c>
      <c r="BH228" s="5">
        <f t="shared" si="385"/>
        <v>3.8030522667545688E-7</v>
      </c>
      <c r="BI228" s="5">
        <f t="shared" si="386"/>
        <v>1.541495170708193E-7</v>
      </c>
      <c r="BJ228" s="8">
        <f t="shared" si="387"/>
        <v>0.7557429498596161</v>
      </c>
      <c r="BK228" s="8">
        <f t="shared" si="388"/>
        <v>0.17971083896062384</v>
      </c>
      <c r="BL228" s="8">
        <f t="shared" si="389"/>
        <v>6.2135006054007985E-2</v>
      </c>
      <c r="BM228" s="8">
        <f t="shared" si="390"/>
        <v>0.43375763195397987</v>
      </c>
      <c r="BN228" s="8">
        <f t="shared" si="391"/>
        <v>0.56137901370292154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1.6031128404669299</v>
      </c>
      <c r="F229">
        <f>VLOOKUP(B229,home!$B$2:$E$405,3,FALSE)</f>
        <v>0.86</v>
      </c>
      <c r="G229">
        <f>VLOOKUP(C229,away!$B$2:$E$405,4,FALSE)</f>
        <v>1.25</v>
      </c>
      <c r="H229">
        <f>VLOOKUP(A229,away!$A$2:$E$405,3,FALSE)</f>
        <v>1.3852140077821</v>
      </c>
      <c r="I229">
        <f>VLOOKUP(C229,away!$B$2:$E$405,3,FALSE)</f>
        <v>1.01</v>
      </c>
      <c r="J229">
        <f>VLOOKUP(B229,home!$B$2:$E$405,4,FALSE)</f>
        <v>1.44</v>
      </c>
      <c r="K229" s="3">
        <f t="shared" si="336"/>
        <v>1.7233463035019496</v>
      </c>
      <c r="L229" s="3">
        <f t="shared" si="337"/>
        <v>2.0146552529182862</v>
      </c>
      <c r="M229" s="5">
        <f t="shared" si="338"/>
        <v>2.3801621832107159E-2</v>
      </c>
      <c r="N229" s="5">
        <f t="shared" si="339"/>
        <v>4.1018437001713169E-2</v>
      </c>
      <c r="O229" s="5">
        <f t="shared" si="340"/>
        <v>4.7952062452029251E-2</v>
      </c>
      <c r="P229" s="5">
        <f t="shared" si="341"/>
        <v>8.2638009571999238E-2</v>
      </c>
      <c r="Q229" s="5">
        <f t="shared" si="342"/>
        <v>3.5344485891165005E-2</v>
      </c>
      <c r="R229" s="5">
        <f t="shared" si="343"/>
        <v>4.8303437253623224E-2</v>
      </c>
      <c r="S229" s="5">
        <f t="shared" si="344"/>
        <v>7.1728732123726727E-2</v>
      </c>
      <c r="T229" s="5">
        <f t="shared" si="345"/>
        <v>7.1206954162331831E-2</v>
      </c>
      <c r="U229" s="5">
        <f t="shared" si="346"/>
        <v>8.3243550037469943E-2</v>
      </c>
      <c r="V229" s="5">
        <f t="shared" si="347"/>
        <v>2.7670941891829778E-2</v>
      </c>
      <c r="W229" s="5">
        <f t="shared" si="348"/>
        <v>2.0303596369905339E-2</v>
      </c>
      <c r="X229" s="5">
        <f t="shared" si="349"/>
        <v>4.0904747079762438E-2</v>
      </c>
      <c r="Y229" s="5">
        <f t="shared" si="350"/>
        <v>4.1204481786768665E-2</v>
      </c>
      <c r="Z229" s="5">
        <f t="shared" si="351"/>
        <v>3.2438257865673621E-2</v>
      </c>
      <c r="AA229" s="5">
        <f t="shared" si="352"/>
        <v>5.5902351784851673E-2</v>
      </c>
      <c r="AB229" s="5">
        <f t="shared" si="353"/>
        <v>4.8169555652744889E-2</v>
      </c>
      <c r="AC229" s="5">
        <f t="shared" si="354"/>
        <v>6.0045056410784727E-3</v>
      </c>
      <c r="AD229" s="5">
        <f t="shared" si="355"/>
        <v>8.7475319379679908E-3</v>
      </c>
      <c r="AE229" s="5">
        <f t="shared" si="356"/>
        <v>1.7623261168897689E-2</v>
      </c>
      <c r="AF229" s="5">
        <f t="shared" si="357"/>
        <v>1.775239784373529E-2</v>
      </c>
      <c r="AG229" s="5">
        <f t="shared" si="358"/>
        <v>1.1921653855925521E-2</v>
      </c>
      <c r="AH229" s="5">
        <f t="shared" si="359"/>
        <v>1.6337976651149319E-2</v>
      </c>
      <c r="AI229" s="5">
        <f t="shared" si="360"/>
        <v>2.8155991668459338E-2</v>
      </c>
      <c r="AJ229" s="5">
        <f t="shared" si="361"/>
        <v>2.4261262081635555E-2</v>
      </c>
      <c r="AK229" s="5">
        <f t="shared" si="362"/>
        <v>1.3936852108892882E-2</v>
      </c>
      <c r="AL229" s="5">
        <f t="shared" si="363"/>
        <v>8.3389341809173381E-4</v>
      </c>
      <c r="AM229" s="5">
        <f t="shared" si="364"/>
        <v>3.0150053660124784E-3</v>
      </c>
      <c r="AN229" s="5">
        <f t="shared" si="365"/>
        <v>6.0741963982138599E-3</v>
      </c>
      <c r="AO229" s="5">
        <f t="shared" si="366"/>
        <v>6.1187058404594437E-3</v>
      </c>
      <c r="AP229" s="5">
        <f t="shared" si="367"/>
        <v>4.1090276208478049E-3</v>
      </c>
      <c r="AQ229" s="5">
        <f t="shared" si="368"/>
        <v>2.0695685201818398E-3</v>
      </c>
      <c r="AR229" s="5">
        <f t="shared" si="369"/>
        <v>6.5830780964588591E-3</v>
      </c>
      <c r="AS229" s="5">
        <f t="shared" si="370"/>
        <v>1.1344923303197025E-2</v>
      </c>
      <c r="AT229" s="5">
        <f t="shared" si="371"/>
        <v>9.7756158190388642E-3</v>
      </c>
      <c r="AU229" s="5">
        <f t="shared" si="372"/>
        <v>5.6155904620652699E-3</v>
      </c>
      <c r="AV229" s="5">
        <f t="shared" si="373"/>
        <v>2.419401766195246E-3</v>
      </c>
      <c r="AW229" s="5">
        <f t="shared" si="374"/>
        <v>8.042319874061656E-5</v>
      </c>
      <c r="AX229" s="5">
        <f t="shared" si="375"/>
        <v>8.6598305875935802E-4</v>
      </c>
      <c r="AY229" s="5">
        <f t="shared" si="376"/>
        <v>1.7446573182677855E-3</v>
      </c>
      <c r="AZ229" s="5">
        <f t="shared" si="377"/>
        <v>1.7574415153952623E-3</v>
      </c>
      <c r="BA229" s="5">
        <f t="shared" si="378"/>
        <v>1.1802129268959128E-3</v>
      </c>
      <c r="BB229" s="5">
        <f t="shared" si="379"/>
        <v>5.9443054318322904E-4</v>
      </c>
      <c r="BC229" s="5">
        <f t="shared" si="380"/>
        <v>2.3951452326383257E-4</v>
      </c>
      <c r="BD229" s="5">
        <f t="shared" si="381"/>
        <v>2.2104388112336921E-3</v>
      </c>
      <c r="BE229" s="5">
        <f t="shared" si="382"/>
        <v>3.8093515544568271E-3</v>
      </c>
      <c r="BF229" s="5">
        <f t="shared" si="383"/>
        <v>3.28241596005629E-3</v>
      </c>
      <c r="BG229" s="5">
        <f t="shared" si="384"/>
        <v>1.885579803772937E-3</v>
      </c>
      <c r="BH229" s="5">
        <f t="shared" si="385"/>
        <v>8.1237674619750533E-4</v>
      </c>
      <c r="BI229" s="5">
        <f t="shared" si="386"/>
        <v>2.8000129252208267E-4</v>
      </c>
      <c r="BJ229" s="8">
        <f t="shared" si="387"/>
        <v>0.33379629072965372</v>
      </c>
      <c r="BK229" s="8">
        <f t="shared" si="388"/>
        <v>0.21442236179710086</v>
      </c>
      <c r="BL229" s="8">
        <f t="shared" si="389"/>
        <v>0.41428181330605074</v>
      </c>
      <c r="BM229" s="8">
        <f t="shared" si="390"/>
        <v>0.71421643557631465</v>
      </c>
      <c r="BN229" s="8">
        <f t="shared" si="391"/>
        <v>0.27905805400263706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1.6031128404669299</v>
      </c>
      <c r="F230">
        <f>VLOOKUP(B230,home!$B$2:$E$405,3,FALSE)</f>
        <v>0.8</v>
      </c>
      <c r="G230">
        <f>VLOOKUP(C230,away!$B$2:$E$405,4,FALSE)</f>
        <v>1.44</v>
      </c>
      <c r="H230">
        <f>VLOOKUP(A230,away!$A$2:$E$405,3,FALSE)</f>
        <v>1.3852140077821</v>
      </c>
      <c r="I230">
        <f>VLOOKUP(C230,away!$B$2:$E$405,3,FALSE)</f>
        <v>0.82</v>
      </c>
      <c r="J230">
        <f>VLOOKUP(B230,home!$B$2:$E$405,4,FALSE)</f>
        <v>0.83</v>
      </c>
      <c r="K230" s="3">
        <f t="shared" si="336"/>
        <v>1.8467859922179033</v>
      </c>
      <c r="L230" s="3">
        <f t="shared" si="337"/>
        <v>0.9427766536964971</v>
      </c>
      <c r="M230" s="5">
        <f t="shared" si="338"/>
        <v>6.1448082608986598E-2</v>
      </c>
      <c r="N230" s="5">
        <f t="shared" si="339"/>
        <v>0.11348145821092499</v>
      </c>
      <c r="O230" s="5">
        <f t="shared" si="340"/>
        <v>5.7931817698166299E-2</v>
      </c>
      <c r="P230" s="5">
        <f t="shared" si="341"/>
        <v>0.10698766942869473</v>
      </c>
      <c r="Q230" s="5">
        <f t="shared" si="342"/>
        <v>0.10478798370019886</v>
      </c>
      <c r="R230" s="5">
        <f t="shared" si="343"/>
        <v>2.7308382616016369E-2</v>
      </c>
      <c r="S230" s="5">
        <f t="shared" si="344"/>
        <v>4.656923749199976E-2</v>
      </c>
      <c r="T230" s="5">
        <f t="shared" si="345"/>
        <v>9.8791664620476546E-2</v>
      </c>
      <c r="U230" s="5">
        <f t="shared" si="346"/>
        <v>5.0432738485385924E-2</v>
      </c>
      <c r="V230" s="5">
        <f t="shared" si="347"/>
        <v>9.009112471317365E-3</v>
      </c>
      <c r="W230" s="5">
        <f t="shared" si="348"/>
        <v>6.4506993483428407E-2</v>
      </c>
      <c r="X230" s="5">
        <f t="shared" si="349"/>
        <v>6.0815687456328364E-2</v>
      </c>
      <c r="Y230" s="5">
        <f t="shared" si="350"/>
        <v>2.8667805156164648E-2</v>
      </c>
      <c r="Z230" s="5">
        <f t="shared" si="351"/>
        <v>8.5819018601971699E-3</v>
      </c>
      <c r="AA230" s="5">
        <f t="shared" si="352"/>
        <v>1.5848936142000898E-2</v>
      </c>
      <c r="AB230" s="5">
        <f t="shared" si="353"/>
        <v>1.4634796629301663E-2</v>
      </c>
      <c r="AC230" s="5">
        <f t="shared" si="354"/>
        <v>9.8036414034735034E-4</v>
      </c>
      <c r="AD230" s="5">
        <f t="shared" si="355"/>
        <v>2.9782652991321806E-2</v>
      </c>
      <c r="AE230" s="5">
        <f t="shared" si="356"/>
        <v>2.8078389925362338E-2</v>
      </c>
      <c r="AF230" s="5">
        <f t="shared" si="357"/>
        <v>1.3235825247509273E-2</v>
      </c>
      <c r="AG230" s="5">
        <f t="shared" si="358"/>
        <v>4.1594756785861345E-3</v>
      </c>
      <c r="AH230" s="5">
        <f t="shared" si="359"/>
        <v>2.0227041795271069E-3</v>
      </c>
      <c r="AI230" s="5">
        <f t="shared" si="360"/>
        <v>3.7355017451512684E-3</v>
      </c>
      <c r="AJ230" s="5">
        <f t="shared" si="361"/>
        <v>3.4493361484254485E-3</v>
      </c>
      <c r="AK230" s="5">
        <f t="shared" si="362"/>
        <v>2.1233952271209906E-3</v>
      </c>
      <c r="AL230" s="5">
        <f t="shared" si="363"/>
        <v>6.8276743627401269E-5</v>
      </c>
      <c r="AM230" s="5">
        <f t="shared" si="364"/>
        <v>1.1000437271091944E-2</v>
      </c>
      <c r="AN230" s="5">
        <f t="shared" si="365"/>
        <v>1.0370955439638287E-2</v>
      </c>
      <c r="AO230" s="5">
        <f t="shared" si="366"/>
        <v>4.8887473325088353E-3</v>
      </c>
      <c r="AP230" s="5">
        <f t="shared" si="367"/>
        <v>1.5363322836367856E-3</v>
      </c>
      <c r="AQ230" s="5">
        <f t="shared" si="368"/>
        <v>3.6210455233324644E-4</v>
      </c>
      <c r="AR230" s="5">
        <f t="shared" si="369"/>
        <v>3.813916555584971E-4</v>
      </c>
      <c r="AS230" s="5">
        <f t="shared" si="370"/>
        <v>7.0434876703422784E-4</v>
      </c>
      <c r="AT230" s="5">
        <f t="shared" si="371"/>
        <v>6.5039071829738179E-4</v>
      </c>
      <c r="AU230" s="5">
        <f t="shared" si="372"/>
        <v>4.0037748934004835E-4</v>
      </c>
      <c r="AV230" s="5">
        <f t="shared" si="373"/>
        <v>1.8485288472814366E-4</v>
      </c>
      <c r="AW230" s="5">
        <f t="shared" si="374"/>
        <v>3.3021415833801796E-6</v>
      </c>
      <c r="AX230" s="5">
        <f t="shared" si="375"/>
        <v>3.3859089100873895E-3</v>
      </c>
      <c r="AY230" s="5">
        <f t="shared" si="376"/>
        <v>3.1921558719733424E-3</v>
      </c>
      <c r="AZ230" s="5">
        <f t="shared" si="377"/>
        <v>1.5047450155283258E-3</v>
      </c>
      <c r="BA230" s="5">
        <f t="shared" si="378"/>
        <v>4.7287949013542627E-4</v>
      </c>
      <c r="BB230" s="5">
        <f t="shared" si="379"/>
        <v>1.1145493582789569E-4</v>
      </c>
      <c r="BC230" s="5">
        <f t="shared" si="380"/>
        <v>2.1015422287556273E-5</v>
      </c>
      <c r="BD230" s="5">
        <f t="shared" si="381"/>
        <v>5.9927858129201125E-5</v>
      </c>
      <c r="BE230" s="5">
        <f t="shared" si="382"/>
        <v>1.1067392893663045E-4</v>
      </c>
      <c r="BF230" s="5">
        <f t="shared" si="383"/>
        <v>1.0219553083194442E-4</v>
      </c>
      <c r="BG230" s="5">
        <f t="shared" si="384"/>
        <v>6.2911091602569261E-5</v>
      </c>
      <c r="BH230" s="5">
        <f t="shared" si="385"/>
        <v>2.9045830681690589E-5</v>
      </c>
      <c r="BI230" s="5">
        <f t="shared" si="386"/>
        <v>1.0728286647055829E-5</v>
      </c>
      <c r="BJ230" s="8">
        <f t="shared" si="387"/>
        <v>0.5831546729953504</v>
      </c>
      <c r="BK230" s="8">
        <f t="shared" si="388"/>
        <v>0.22825489875694652</v>
      </c>
      <c r="BL230" s="8">
        <f t="shared" si="389"/>
        <v>0.18018445291288335</v>
      </c>
      <c r="BM230" s="8">
        <f t="shared" si="390"/>
        <v>0.52504167853199979</v>
      </c>
      <c r="BN230" s="8">
        <f t="shared" si="391"/>
        <v>0.47194539426298787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1.6031128404669299</v>
      </c>
      <c r="F231">
        <f>VLOOKUP(B231,home!$B$2:$E$405,3,FALSE)</f>
        <v>0.72</v>
      </c>
      <c r="G231">
        <f>VLOOKUP(C231,away!$B$2:$E$405,4,FALSE)</f>
        <v>0.53</v>
      </c>
      <c r="H231">
        <f>VLOOKUP(A231,away!$A$2:$E$405,3,FALSE)</f>
        <v>1.3852140077821</v>
      </c>
      <c r="I231">
        <f>VLOOKUP(C231,away!$B$2:$E$405,3,FALSE)</f>
        <v>1.2</v>
      </c>
      <c r="J231">
        <f>VLOOKUP(B231,home!$B$2:$E$405,4,FALSE)</f>
        <v>0.78</v>
      </c>
      <c r="K231" s="3">
        <f t="shared" si="336"/>
        <v>0.61174785992218039</v>
      </c>
      <c r="L231" s="3">
        <f t="shared" si="337"/>
        <v>1.2965603112840456</v>
      </c>
      <c r="M231" s="5">
        <f t="shared" si="338"/>
        <v>0.14833112530097159</v>
      </c>
      <c r="N231" s="5">
        <f t="shared" si="339"/>
        <v>9.0741248462718166E-2</v>
      </c>
      <c r="O231" s="5">
        <f t="shared" si="340"/>
        <v>0.19232024999334046</v>
      </c>
      <c r="P231" s="5">
        <f t="shared" si="341"/>
        <v>0.11765150135312476</v>
      </c>
      <c r="Q231" s="5">
        <f t="shared" si="342"/>
        <v>2.7755382276867333E-2</v>
      </c>
      <c r="R231" s="5">
        <f t="shared" si="343"/>
        <v>0.12467740159879551</v>
      </c>
      <c r="S231" s="5">
        <f t="shared" si="344"/>
        <v>2.3329351379486992E-2</v>
      </c>
      <c r="T231" s="5">
        <f t="shared" si="345"/>
        <v>3.5986527084702784E-2</v>
      </c>
      <c r="U231" s="5">
        <f t="shared" si="346"/>
        <v>7.6271133608721384E-2</v>
      </c>
      <c r="V231" s="5">
        <f t="shared" si="347"/>
        <v>2.0560105415966634E-3</v>
      </c>
      <c r="W231" s="5">
        <f t="shared" si="348"/>
        <v>5.6597652363985351E-3</v>
      </c>
      <c r="X231" s="5">
        <f t="shared" si="349"/>
        <v>7.3382269766995032E-3</v>
      </c>
      <c r="Y231" s="5">
        <f t="shared" si="350"/>
        <v>4.7572269265912454E-3</v>
      </c>
      <c r="Z231" s="5">
        <f t="shared" si="351"/>
        <v>5.3883923542340104E-2</v>
      </c>
      <c r="AA231" s="5">
        <f t="shared" si="352"/>
        <v>3.2963374911236951E-2</v>
      </c>
      <c r="AB231" s="5">
        <f t="shared" si="353"/>
        <v>1.0082637028880848E-2</v>
      </c>
      <c r="AC231" s="5">
        <f t="shared" si="354"/>
        <v>1.0192261002448305E-4</v>
      </c>
      <c r="AD231" s="5">
        <f t="shared" si="355"/>
        <v>8.6558731775718939E-4</v>
      </c>
      <c r="AE231" s="5">
        <f t="shared" si="356"/>
        <v>1.1222861621547834E-3</v>
      </c>
      <c r="AF231" s="5">
        <f t="shared" si="357"/>
        <v>7.2755584787659148E-4</v>
      </c>
      <c r="AG231" s="5">
        <f t="shared" si="358"/>
        <v>3.1444001219980045E-4</v>
      </c>
      <c r="AH231" s="5">
        <f t="shared" si="359"/>
        <v>1.7465939170315543E-2</v>
      </c>
      <c r="AI231" s="5">
        <f t="shared" si="360"/>
        <v>1.0684750908971516E-2</v>
      </c>
      <c r="AJ231" s="5">
        <f t="shared" si="361"/>
        <v>3.2681867511824476E-3</v>
      </c>
      <c r="AK231" s="5">
        <f t="shared" si="362"/>
        <v>6.6643541695396197E-4</v>
      </c>
      <c r="AL231" s="5">
        <f t="shared" si="363"/>
        <v>3.2336700923365634E-6</v>
      </c>
      <c r="AM231" s="5">
        <f t="shared" si="364"/>
        <v>1.0590423784274819E-4</v>
      </c>
      <c r="AN231" s="5">
        <f t="shared" si="365"/>
        <v>1.3731123158369315E-4</v>
      </c>
      <c r="AO231" s="5">
        <f t="shared" si="366"/>
        <v>8.901614658247446E-5</v>
      </c>
      <c r="AP231" s="5">
        <f t="shared" si="367"/>
        <v>3.847160090742645E-5</v>
      </c>
      <c r="AQ231" s="5">
        <f t="shared" si="368"/>
        <v>1.2470187712032097E-5</v>
      </c>
      <c r="AR231" s="5">
        <f t="shared" si="369"/>
        <v>4.5291287055065051E-3</v>
      </c>
      <c r="AS231" s="5">
        <f t="shared" si="370"/>
        <v>2.7706847929057201E-3</v>
      </c>
      <c r="AT231" s="5">
        <f t="shared" si="371"/>
        <v>8.4748024628950177E-4</v>
      </c>
      <c r="AU231" s="5">
        <f t="shared" si="372"/>
        <v>1.7281474233130835E-4</v>
      </c>
      <c r="AV231" s="5">
        <f t="shared" si="373"/>
        <v>2.6429762196045232E-5</v>
      </c>
      <c r="AW231" s="5">
        <f t="shared" si="374"/>
        <v>7.1245656273749704E-8</v>
      </c>
      <c r="AX231" s="5">
        <f t="shared" si="375"/>
        <v>1.0797781809498463E-5</v>
      </c>
      <c r="AY231" s="5">
        <f t="shared" si="376"/>
        <v>1.3999975344100529E-5</v>
      </c>
      <c r="AZ231" s="5">
        <f t="shared" si="377"/>
        <v>9.0759061950579747E-6</v>
      </c>
      <c r="BA231" s="5">
        <f t="shared" si="378"/>
        <v>3.9224865871497223E-6</v>
      </c>
      <c r="BB231" s="5">
        <f t="shared" si="379"/>
        <v>1.2714351076105839E-6</v>
      </c>
      <c r="BC231" s="5">
        <f t="shared" si="380"/>
        <v>3.2969845978020863E-7</v>
      </c>
      <c r="BD231" s="5">
        <f t="shared" si="381"/>
        <v>9.7871475404283825E-4</v>
      </c>
      <c r="BE231" s="5">
        <f t="shared" si="382"/>
        <v>5.9872665625996949E-4</v>
      </c>
      <c r="BF231" s="5">
        <f t="shared" si="383"/>
        <v>1.8313487532269958E-4</v>
      </c>
      <c r="BG231" s="5">
        <f t="shared" si="384"/>
        <v>3.7344122685258932E-5</v>
      </c>
      <c r="BH231" s="5">
        <f t="shared" si="385"/>
        <v>5.7112967833446252E-6</v>
      </c>
      <c r="BI231" s="5">
        <f t="shared" si="386"/>
        <v>6.9877471691830152E-7</v>
      </c>
      <c r="BJ231" s="8">
        <f t="shared" si="387"/>
        <v>0.17569081699209746</v>
      </c>
      <c r="BK231" s="8">
        <f t="shared" si="388"/>
        <v>0.29148714483064098</v>
      </c>
      <c r="BL231" s="8">
        <f t="shared" si="389"/>
        <v>0.47855097811743869</v>
      </c>
      <c r="BM231" s="8">
        <f t="shared" si="390"/>
        <v>0.29812202576701152</v>
      </c>
      <c r="BN231" s="8">
        <f t="shared" si="391"/>
        <v>0.70147690898581783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1.6031128404669299</v>
      </c>
      <c r="F232">
        <f>VLOOKUP(B232,home!$B$2:$E$405,3,FALSE)</f>
        <v>1.01</v>
      </c>
      <c r="G232">
        <f>VLOOKUP(C232,away!$B$2:$E$405,4,FALSE)</f>
        <v>1.06</v>
      </c>
      <c r="H232">
        <f>VLOOKUP(A232,away!$A$2:$E$405,3,FALSE)</f>
        <v>1.3852140077821</v>
      </c>
      <c r="I232">
        <f>VLOOKUP(C232,away!$B$2:$E$405,3,FALSE)</f>
        <v>0.72</v>
      </c>
      <c r="J232">
        <f>VLOOKUP(B232,home!$B$2:$E$405,4,FALSE)</f>
        <v>1.17</v>
      </c>
      <c r="K232" s="3">
        <f t="shared" si="336"/>
        <v>1.7162926070038953</v>
      </c>
      <c r="L232" s="3">
        <f t="shared" si="337"/>
        <v>1.1669042801556411</v>
      </c>
      <c r="M232" s="5">
        <f t="shared" si="338"/>
        <v>5.5955592877287227E-2</v>
      </c>
      <c r="N232" s="5">
        <f t="shared" si="339"/>
        <v>9.6036170375807889E-2</v>
      </c>
      <c r="O232" s="5">
        <f t="shared" si="340"/>
        <v>6.5294820827152975E-2</v>
      </c>
      <c r="P232" s="5">
        <f t="shared" si="341"/>
        <v>0.11206501826128662</v>
      </c>
      <c r="Q232" s="5">
        <f t="shared" si="342"/>
        <v>8.2413084610482815E-2</v>
      </c>
      <c r="R232" s="5">
        <f t="shared" si="343"/>
        <v>3.809640294760025E-2</v>
      </c>
      <c r="S232" s="5">
        <f t="shared" si="344"/>
        <v>5.6109531112662543E-2</v>
      </c>
      <c r="T232" s="5">
        <f t="shared" si="345"/>
        <v>9.616818117280139E-2</v>
      </c>
      <c r="U232" s="5">
        <f t="shared" si="346"/>
        <v>6.5384574732407719E-2</v>
      </c>
      <c r="V232" s="5">
        <f t="shared" si="347"/>
        <v>1.2485924215261989E-2</v>
      </c>
      <c r="W232" s="5">
        <f t="shared" si="348"/>
        <v>4.714832261245272E-2</v>
      </c>
      <c r="X232" s="5">
        <f t="shared" si="349"/>
        <v>5.5017579458630075E-2</v>
      </c>
      <c r="Y232" s="5">
        <f t="shared" si="350"/>
        <v>3.2100124477039263E-2</v>
      </c>
      <c r="Z232" s="5">
        <f t="shared" si="351"/>
        <v>1.4818285219362903E-2</v>
      </c>
      <c r="AA232" s="5">
        <f t="shared" si="352"/>
        <v>2.5432513370467646E-2</v>
      </c>
      <c r="AB232" s="5">
        <f t="shared" si="353"/>
        <v>2.1824817337630677E-2</v>
      </c>
      <c r="AC232" s="5">
        <f t="shared" si="354"/>
        <v>1.5628859123396211E-3</v>
      </c>
      <c r="AD232" s="5">
        <f t="shared" si="355"/>
        <v>2.0230079383096795E-2</v>
      </c>
      <c r="AE232" s="5">
        <f t="shared" si="356"/>
        <v>2.3606566220024043E-2</v>
      </c>
      <c r="AF232" s="5">
        <f t="shared" si="357"/>
        <v>1.3773301580961815E-2</v>
      </c>
      <c r="AG232" s="5">
        <f t="shared" si="358"/>
        <v>5.3573748555662661E-3</v>
      </c>
      <c r="AH232" s="5">
        <f t="shared" si="359"/>
        <v>4.3228801117604103E-3</v>
      </c>
      <c r="AI232" s="5">
        <f t="shared" si="360"/>
        <v>7.4193271767785656E-3</v>
      </c>
      <c r="AJ232" s="5">
        <f t="shared" si="361"/>
        <v>6.3668681912240682E-3</v>
      </c>
      <c r="AK232" s="5">
        <f t="shared" si="362"/>
        <v>3.6424696021220442E-3</v>
      </c>
      <c r="AL232" s="5">
        <f t="shared" si="363"/>
        <v>1.2520273974453051E-4</v>
      </c>
      <c r="AM232" s="5">
        <f t="shared" si="364"/>
        <v>6.9441471368621903E-3</v>
      </c>
      <c r="AN232" s="5">
        <f t="shared" si="365"/>
        <v>8.10315501603503E-3</v>
      </c>
      <c r="AO232" s="5">
        <f t="shared" si="366"/>
        <v>4.7278031354879655E-3</v>
      </c>
      <c r="AP232" s="5">
        <f t="shared" si="367"/>
        <v>1.8389645715113888E-3</v>
      </c>
      <c r="AQ232" s="5">
        <f t="shared" si="368"/>
        <v>5.3647390738780594E-4</v>
      </c>
      <c r="AR232" s="5">
        <f t="shared" si="369"/>
        <v>1.0088774610025851E-3</v>
      </c>
      <c r="AS232" s="5">
        <f t="shared" si="370"/>
        <v>1.7315289276915973E-3</v>
      </c>
      <c r="AT232" s="5">
        <f t="shared" si="371"/>
        <v>1.4859051487052359E-3</v>
      </c>
      <c r="AU232" s="5">
        <f t="shared" si="372"/>
        <v>8.5008267381060675E-4</v>
      </c>
      <c r="AV232" s="5">
        <f t="shared" si="373"/>
        <v>3.6474765210081205E-4</v>
      </c>
      <c r="AW232" s="5">
        <f t="shared" si="374"/>
        <v>6.9652690416111003E-6</v>
      </c>
      <c r="AX232" s="5">
        <f t="shared" si="375"/>
        <v>1.9863647321573079E-3</v>
      </c>
      <c r="AY232" s="5">
        <f t="shared" si="376"/>
        <v>2.3178975079045762E-3</v>
      </c>
      <c r="AZ232" s="5">
        <f t="shared" si="377"/>
        <v>1.3523822614679721E-3</v>
      </c>
      <c r="BA232" s="5">
        <f t="shared" si="378"/>
        <v>5.2603354977118059E-4</v>
      </c>
      <c r="BB232" s="5">
        <f t="shared" si="379"/>
        <v>1.53457700183364E-4</v>
      </c>
      <c r="BC232" s="5">
        <f t="shared" si="380"/>
        <v>3.5814089433361758E-5</v>
      </c>
      <c r="BD232" s="5">
        <f t="shared" si="381"/>
        <v>1.9621057123274469E-4</v>
      </c>
      <c r="BE232" s="5">
        <f t="shared" si="382"/>
        <v>3.367547528227709E-4</v>
      </c>
      <c r="BF232" s="5">
        <f t="shared" si="383"/>
        <v>2.8898484632157299E-4</v>
      </c>
      <c r="BG232" s="5">
        <f t="shared" si="384"/>
        <v>1.6532751842595754E-4</v>
      </c>
      <c r="BH232" s="5">
        <f t="shared" si="385"/>
        <v>7.0937599402192786E-5</v>
      </c>
      <c r="BI232" s="5">
        <f t="shared" si="386"/>
        <v>2.4349935482517486E-5</v>
      </c>
      <c r="BJ232" s="8">
        <f t="shared" si="387"/>
        <v>0.50037327835506518</v>
      </c>
      <c r="BK232" s="8">
        <f t="shared" si="388"/>
        <v>0.24062205262648712</v>
      </c>
      <c r="BL232" s="8">
        <f t="shared" si="389"/>
        <v>0.24430838138414296</v>
      </c>
      <c r="BM232" s="8">
        <f t="shared" si="390"/>
        <v>0.54794997544657709</v>
      </c>
      <c r="BN232" s="8">
        <f t="shared" si="391"/>
        <v>0.44986108989961776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1.6031128404669299</v>
      </c>
      <c r="F233">
        <f>VLOOKUP(B233,home!$B$2:$E$405,3,FALSE)</f>
        <v>1.58</v>
      </c>
      <c r="G233">
        <f>VLOOKUP(C233,away!$B$2:$E$405,4,FALSE)</f>
        <v>0.94</v>
      </c>
      <c r="H233">
        <f>VLOOKUP(A233,away!$A$2:$E$405,3,FALSE)</f>
        <v>1.3852140077821</v>
      </c>
      <c r="I233">
        <f>VLOOKUP(C233,away!$B$2:$E$405,3,FALSE)</f>
        <v>0.53</v>
      </c>
      <c r="J233">
        <f>VLOOKUP(B233,home!$B$2:$E$405,4,FALSE)</f>
        <v>0.61</v>
      </c>
      <c r="K233" s="3">
        <f t="shared" si="336"/>
        <v>2.3809431906614842</v>
      </c>
      <c r="L233" s="3">
        <f t="shared" si="337"/>
        <v>0.44783968871595298</v>
      </c>
      <c r="M233" s="5">
        <f t="shared" si="338"/>
        <v>5.9084723158691781E-2</v>
      </c>
      <c r="N233" s="5">
        <f t="shared" si="339"/>
        <v>0.14067736927680607</v>
      </c>
      <c r="O233" s="5">
        <f t="shared" si="340"/>
        <v>2.6460484027256783E-2</v>
      </c>
      <c r="P233" s="5">
        <f t="shared" si="341"/>
        <v>6.3000909266304E-2</v>
      </c>
      <c r="Q233" s="5">
        <f t="shared" si="342"/>
        <v>0.16747241222989129</v>
      </c>
      <c r="R233" s="5">
        <f t="shared" si="343"/>
        <v>5.9250274650200609E-3</v>
      </c>
      <c r="S233" s="5">
        <f t="shared" si="344"/>
        <v>1.6794165886673807E-2</v>
      </c>
      <c r="T233" s="5">
        <f t="shared" si="345"/>
        <v>7.5000792961544258E-2</v>
      </c>
      <c r="U233" s="5">
        <f t="shared" si="346"/>
        <v>1.4107153797321789E-2</v>
      </c>
      <c r="V233" s="5">
        <f t="shared" si="347"/>
        <v>1.9896997333583239E-3</v>
      </c>
      <c r="W233" s="5">
        <f t="shared" si="348"/>
        <v>0.13291409984080424</v>
      </c>
      <c r="X233" s="5">
        <f t="shared" si="349"/>
        <v>5.9524209098666868E-2</v>
      </c>
      <c r="Y233" s="5">
        <f t="shared" si="350"/>
        <v>1.3328651636905131E-2</v>
      </c>
      <c r="Z233" s="5">
        <f t="shared" si="351"/>
        <v>8.8448748518935212E-4</v>
      </c>
      <c r="AA233" s="5">
        <f t="shared" si="352"/>
        <v>2.1059144550868878E-3</v>
      </c>
      <c r="AB233" s="5">
        <f t="shared" si="353"/>
        <v>2.5070313409773582E-3</v>
      </c>
      <c r="AC233" s="5">
        <f t="shared" si="354"/>
        <v>1.3259867109792061E-4</v>
      </c>
      <c r="AD233" s="5">
        <f t="shared" si="355"/>
        <v>7.9115230239715867E-2</v>
      </c>
      <c r="AE233" s="5">
        <f t="shared" si="356"/>
        <v>3.5430940083245301E-2</v>
      </c>
      <c r="AF233" s="5">
        <f t="shared" si="357"/>
        <v>7.9336905888970789E-3</v>
      </c>
      <c r="AG233" s="5">
        <f t="shared" si="358"/>
        <v>1.1843405079001177E-3</v>
      </c>
      <c r="AH233" s="5">
        <f t="shared" si="359"/>
        <v>9.9027150010088877E-5</v>
      </c>
      <c r="AI233" s="5">
        <f t="shared" si="360"/>
        <v>2.3577801850713443E-4</v>
      </c>
      <c r="AJ233" s="5">
        <f t="shared" si="361"/>
        <v>2.8068703383610959E-4</v>
      </c>
      <c r="AK233" s="5">
        <f t="shared" si="362"/>
        <v>2.2276662730635161E-4</v>
      </c>
      <c r="AL233" s="5">
        <f t="shared" si="363"/>
        <v>5.6554969881033854E-6</v>
      </c>
      <c r="AM233" s="5">
        <f t="shared" si="364"/>
        <v>3.7673773743373433E-2</v>
      </c>
      <c r="AN233" s="5">
        <f t="shared" si="365"/>
        <v>1.6871811105987601E-2</v>
      </c>
      <c r="AO233" s="5">
        <f t="shared" si="366"/>
        <v>3.7779333168899225E-3</v>
      </c>
      <c r="AP233" s="5">
        <f t="shared" si="367"/>
        <v>5.6396949354187023E-4</v>
      </c>
      <c r="AQ233" s="5">
        <f t="shared" si="368"/>
        <v>6.3141980608271203E-5</v>
      </c>
      <c r="AR233" s="5">
        <f t="shared" si="369"/>
        <v>8.869657606989241E-6</v>
      </c>
      <c r="AS233" s="5">
        <f t="shared" si="370"/>
        <v>2.1118150882859863E-5</v>
      </c>
      <c r="AT233" s="5">
        <f t="shared" si="371"/>
        <v>2.5140558771953505E-5</v>
      </c>
      <c r="AU233" s="5">
        <f t="shared" si="372"/>
        <v>1.9952747405835852E-5</v>
      </c>
      <c r="AV233" s="5">
        <f t="shared" si="373"/>
        <v>1.1876589517728363E-5</v>
      </c>
      <c r="AW233" s="5">
        <f t="shared" si="374"/>
        <v>1.6750967159028656E-7</v>
      </c>
      <c r="AX233" s="5">
        <f t="shared" si="375"/>
        <v>1.4949852510134396E-2</v>
      </c>
      <c r="AY233" s="5">
        <f t="shared" si="376"/>
        <v>6.6951372944879959E-3</v>
      </c>
      <c r="AZ233" s="5">
        <f t="shared" si="377"/>
        <v>1.4991741009370359E-3</v>
      </c>
      <c r="BA233" s="5">
        <f t="shared" si="378"/>
        <v>2.2379655423155359E-4</v>
      </c>
      <c r="BB233" s="5">
        <f t="shared" si="379"/>
        <v>2.5056244795690465E-5</v>
      </c>
      <c r="BC233" s="5">
        <f t="shared" si="380"/>
        <v>2.2442361739385479E-6</v>
      </c>
      <c r="BD233" s="5">
        <f t="shared" si="381"/>
        <v>6.620307836218569E-7</v>
      </c>
      <c r="BE233" s="5">
        <f t="shared" si="382"/>
        <v>1.5762576862727464E-6</v>
      </c>
      <c r="BF233" s="5">
        <f t="shared" si="383"/>
        <v>1.8764900024294611E-6</v>
      </c>
      <c r="BG233" s="5">
        <f t="shared" si="384"/>
        <v>1.4892720312095927E-6</v>
      </c>
      <c r="BH233" s="5">
        <f t="shared" si="385"/>
        <v>8.8646802543776903E-7</v>
      </c>
      <c r="BI233" s="5">
        <f t="shared" si="386"/>
        <v>4.2212600178103784E-7</v>
      </c>
      <c r="BJ233" s="8">
        <f t="shared" si="387"/>
        <v>0.79492762704553788</v>
      </c>
      <c r="BK233" s="8">
        <f t="shared" si="388"/>
        <v>0.14770288950760196</v>
      </c>
      <c r="BL233" s="8">
        <f t="shared" si="389"/>
        <v>5.2037740264038679E-2</v>
      </c>
      <c r="BM233" s="8">
        <f t="shared" si="390"/>
        <v>0.52623684909358159</v>
      </c>
      <c r="BN233" s="8">
        <f t="shared" si="391"/>
        <v>0.46262092542396999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1.25555555555556</v>
      </c>
      <c r="F234">
        <f>VLOOKUP(B234,home!$B$2:$E$405,3,FALSE)</f>
        <v>1.47</v>
      </c>
      <c r="G234">
        <f>VLOOKUP(C234,away!$B$2:$E$405,4,FALSE)</f>
        <v>0.85</v>
      </c>
      <c r="H234">
        <f>VLOOKUP(A234,away!$A$2:$E$405,3,FALSE)</f>
        <v>1.12222222222222</v>
      </c>
      <c r="I234">
        <f>VLOOKUP(C234,away!$B$2:$E$405,3,FALSE)</f>
        <v>1.08</v>
      </c>
      <c r="J234">
        <f>VLOOKUP(B234,home!$B$2:$E$405,4,FALSE)</f>
        <v>0.69</v>
      </c>
      <c r="K234" s="3">
        <f t="shared" si="336"/>
        <v>1.5688166666666723</v>
      </c>
      <c r="L234" s="3">
        <f t="shared" si="337"/>
        <v>0.83627999999999836</v>
      </c>
      <c r="M234" s="5">
        <f t="shared" si="338"/>
        <v>9.0256770366935191E-2</v>
      </c>
      <c r="N234" s="5">
        <f t="shared" si="339"/>
        <v>0.14159632563115454</v>
      </c>
      <c r="O234" s="5">
        <f t="shared" si="340"/>
        <v>7.54799319224604E-2</v>
      </c>
      <c r="P234" s="5">
        <f t="shared" si="341"/>
        <v>0.11841417519882166</v>
      </c>
      <c r="Q234" s="5">
        <f t="shared" si="342"/>
        <v>0.11106933779445831</v>
      </c>
      <c r="R234" s="5">
        <f t="shared" si="343"/>
        <v>3.1561178734057532E-2</v>
      </c>
      <c r="S234" s="5">
        <f t="shared" si="344"/>
        <v>3.8838961418106679E-2</v>
      </c>
      <c r="T234" s="5">
        <f t="shared" si="345"/>
        <v>9.2885065810749401E-2</v>
      </c>
      <c r="U234" s="5">
        <f t="shared" si="346"/>
        <v>4.9513703217635201E-2</v>
      </c>
      <c r="V234" s="5">
        <f t="shared" si="347"/>
        <v>5.6617280321546006E-3</v>
      </c>
      <c r="W234" s="5">
        <f t="shared" si="348"/>
        <v>5.8082476095858891E-2</v>
      </c>
      <c r="X234" s="5">
        <f t="shared" si="349"/>
        <v>4.857321310944477E-2</v>
      </c>
      <c r="Y234" s="5">
        <f t="shared" si="350"/>
        <v>2.0310403329583199E-2</v>
      </c>
      <c r="Z234" s="5">
        <f t="shared" si="351"/>
        <v>8.7979941839058592E-3</v>
      </c>
      <c r="AA234" s="5">
        <f t="shared" si="352"/>
        <v>1.3802439908947962E-2</v>
      </c>
      <c r="AB234" s="5">
        <f t="shared" si="353"/>
        <v>1.0826748884911397E-2</v>
      </c>
      <c r="AC234" s="5">
        <f t="shared" si="354"/>
        <v>4.642510836043339E-4</v>
      </c>
      <c r="AD234" s="5">
        <f t="shared" si="355"/>
        <v>2.278018913511301E-2</v>
      </c>
      <c r="AE234" s="5">
        <f t="shared" si="356"/>
        <v>1.905061656991227E-2</v>
      </c>
      <c r="AF234" s="5">
        <f t="shared" si="357"/>
        <v>7.9658248125431021E-3</v>
      </c>
      <c r="AG234" s="5">
        <f t="shared" si="358"/>
        <v>2.2205533247445105E-3</v>
      </c>
      <c r="AH234" s="5">
        <f t="shared" si="359"/>
        <v>1.8393966440291944E-3</v>
      </c>
      <c r="AI234" s="5">
        <f t="shared" si="360"/>
        <v>2.8856761117637443E-3</v>
      </c>
      <c r="AJ234" s="5">
        <f t="shared" si="361"/>
        <v>2.263548389368421E-3</v>
      </c>
      <c r="AK234" s="5">
        <f t="shared" si="362"/>
        <v>1.18369747968256E-3</v>
      </c>
      <c r="AL234" s="5">
        <f t="shared" si="363"/>
        <v>2.4363339803395251E-5</v>
      </c>
      <c r="AM234" s="5">
        <f t="shared" si="364"/>
        <v>7.1475880769968697E-3</v>
      </c>
      <c r="AN234" s="5">
        <f t="shared" si="365"/>
        <v>5.977384957030929E-3</v>
      </c>
      <c r="AO234" s="5">
        <f t="shared" si="366"/>
        <v>2.4993837459329083E-3</v>
      </c>
      <c r="AP234" s="5">
        <f t="shared" si="367"/>
        <v>6.9672821301625608E-4</v>
      </c>
      <c r="AQ234" s="5">
        <f t="shared" si="368"/>
        <v>1.4566496749530836E-4</v>
      </c>
      <c r="AR234" s="5">
        <f t="shared" si="369"/>
        <v>3.0765012509374637E-4</v>
      </c>
      <c r="AS234" s="5">
        <f t="shared" si="370"/>
        <v>4.8264664374915596E-4</v>
      </c>
      <c r="AT234" s="5">
        <f t="shared" si="371"/>
        <v>3.7859204941220395E-4</v>
      </c>
      <c r="AU234" s="5">
        <f t="shared" si="372"/>
        <v>1.9798050566178591E-4</v>
      </c>
      <c r="AV234" s="5">
        <f t="shared" si="373"/>
        <v>7.764877923932633E-5</v>
      </c>
      <c r="AW234" s="5">
        <f t="shared" si="374"/>
        <v>8.8788808251631134E-7</v>
      </c>
      <c r="AX234" s="5">
        <f t="shared" si="375"/>
        <v>1.868875883610114E-3</v>
      </c>
      <c r="AY234" s="5">
        <f t="shared" si="376"/>
        <v>1.5629035239454628E-3</v>
      </c>
      <c r="AZ234" s="5">
        <f t="shared" si="377"/>
        <v>6.5351247950255461E-4</v>
      </c>
      <c r="BA234" s="5">
        <f t="shared" si="378"/>
        <v>1.8217313878613178E-4</v>
      </c>
      <c r="BB234" s="5">
        <f t="shared" si="379"/>
        <v>3.8086938126016493E-5</v>
      </c>
      <c r="BC234" s="5">
        <f t="shared" si="380"/>
        <v>6.370268923205003E-6</v>
      </c>
      <c r="BD234" s="5">
        <f t="shared" si="381"/>
        <v>4.2880274435566275E-5</v>
      </c>
      <c r="BE234" s="5">
        <f t="shared" si="382"/>
        <v>6.7271289205757202E-5</v>
      </c>
      <c r="BF234" s="5">
        <f t="shared" si="383"/>
        <v>5.2768159847072868E-5</v>
      </c>
      <c r="BG234" s="5">
        <f t="shared" si="384"/>
        <v>2.7594522879139658E-5</v>
      </c>
      <c r="BH234" s="5">
        <f t="shared" si="385"/>
        <v>1.082268685037728E-5</v>
      </c>
      <c r="BI234" s="5">
        <f t="shared" si="386"/>
        <v>3.3957623017972229E-6</v>
      </c>
      <c r="BJ234" s="8">
        <f t="shared" si="387"/>
        <v>0.54531267780692783</v>
      </c>
      <c r="BK234" s="8">
        <f t="shared" si="388"/>
        <v>0.25522315296337128</v>
      </c>
      <c r="BL234" s="8">
        <f t="shared" si="389"/>
        <v>0.19100557209153229</v>
      </c>
      <c r="BM234" s="8">
        <f t="shared" si="390"/>
        <v>0.43039966176198668</v>
      </c>
      <c r="BN234" s="8">
        <f t="shared" si="391"/>
        <v>0.56837771964788752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1.25555555555556</v>
      </c>
      <c r="F235">
        <f>VLOOKUP(B235,home!$B$2:$E$405,3,FALSE)</f>
        <v>0.8</v>
      </c>
      <c r="G235">
        <f>VLOOKUP(C235,away!$B$2:$E$405,4,FALSE)</f>
        <v>0.8</v>
      </c>
      <c r="H235">
        <f>VLOOKUP(A235,away!$A$2:$E$405,3,FALSE)</f>
        <v>1.12222222222222</v>
      </c>
      <c r="I235">
        <f>VLOOKUP(C235,away!$B$2:$E$405,3,FALSE)</f>
        <v>1.35</v>
      </c>
      <c r="J235">
        <f>VLOOKUP(B235,home!$B$2:$E$405,4,FALSE)</f>
        <v>1.08</v>
      </c>
      <c r="K235" s="3">
        <f t="shared" si="336"/>
        <v>0.80355555555555847</v>
      </c>
      <c r="L235" s="3">
        <f t="shared" si="337"/>
        <v>1.636199999999997</v>
      </c>
      <c r="M235" s="5">
        <f t="shared" si="338"/>
        <v>8.7182160052171373E-2</v>
      </c>
      <c r="N235" s="5">
        <f t="shared" si="339"/>
        <v>7.0055709055256182E-2</v>
      </c>
      <c r="O235" s="5">
        <f t="shared" si="340"/>
        <v>0.1426474502773625</v>
      </c>
      <c r="P235" s="5">
        <f t="shared" si="341"/>
        <v>0.11462515115620993</v>
      </c>
      <c r="Q235" s="5">
        <f t="shared" si="342"/>
        <v>2.8146827104867472E-2</v>
      </c>
      <c r="R235" s="5">
        <f t="shared" si="343"/>
        <v>0.11669987907191008</v>
      </c>
      <c r="S235" s="5">
        <f t="shared" si="344"/>
        <v>3.7676645284199804E-2</v>
      </c>
      <c r="T235" s="5">
        <f t="shared" si="345"/>
        <v>4.6053838508984063E-2</v>
      </c>
      <c r="U235" s="5">
        <f t="shared" si="346"/>
        <v>9.37748361608952E-2</v>
      </c>
      <c r="V235" s="5">
        <f t="shared" si="347"/>
        <v>5.5040454736457372E-3</v>
      </c>
      <c r="W235" s="5">
        <f t="shared" si="348"/>
        <v>7.5391797637926784E-3</v>
      </c>
      <c r="X235" s="5">
        <f t="shared" si="349"/>
        <v>1.2335605929517556E-2</v>
      </c>
      <c r="Y235" s="5">
        <f t="shared" si="350"/>
        <v>1.0091759210938297E-2</v>
      </c>
      <c r="Z235" s="5">
        <f t="shared" si="351"/>
        <v>6.3648114045819645E-2</v>
      </c>
      <c r="AA235" s="5">
        <f t="shared" si="352"/>
        <v>5.1144795642152144E-2</v>
      </c>
      <c r="AB235" s="5">
        <f t="shared" si="353"/>
        <v>2.0548842338002533E-2</v>
      </c>
      <c r="AC235" s="5">
        <f t="shared" si="354"/>
        <v>4.5228723113317618E-4</v>
      </c>
      <c r="AD235" s="5">
        <f t="shared" si="355"/>
        <v>1.5145374458819124E-3</v>
      </c>
      <c r="AE235" s="5">
        <f t="shared" si="356"/>
        <v>2.47808616895198E-3</v>
      </c>
      <c r="AF235" s="5">
        <f t="shared" si="357"/>
        <v>2.0273222948196117E-3</v>
      </c>
      <c r="AG235" s="5">
        <f t="shared" si="358"/>
        <v>1.105701579594614E-3</v>
      </c>
      <c r="AH235" s="5">
        <f t="shared" si="359"/>
        <v>2.6035261050442481E-2</v>
      </c>
      <c r="AI235" s="5">
        <f t="shared" si="360"/>
        <v>2.0920778657422302E-2</v>
      </c>
      <c r="AJ235" s="5">
        <f t="shared" si="361"/>
        <v>8.4055039583599226E-3</v>
      </c>
      <c r="AK235" s="5">
        <f t="shared" si="362"/>
        <v>2.2514298009947849E-3</v>
      </c>
      <c r="AL235" s="5">
        <f t="shared" si="363"/>
        <v>2.3786284810396938E-5</v>
      </c>
      <c r="AM235" s="5">
        <f t="shared" si="364"/>
        <v>2.4340299574706739E-4</v>
      </c>
      <c r="AN235" s="5">
        <f t="shared" si="365"/>
        <v>3.9825598164135086E-4</v>
      </c>
      <c r="AO235" s="5">
        <f t="shared" si="366"/>
        <v>3.2581321858078861E-4</v>
      </c>
      <c r="AP235" s="5">
        <f t="shared" si="367"/>
        <v>1.7769852941396179E-4</v>
      </c>
      <c r="AQ235" s="5">
        <f t="shared" si="368"/>
        <v>7.2687583456780954E-5</v>
      </c>
      <c r="AR235" s="5">
        <f t="shared" si="369"/>
        <v>8.5197788261467747E-3</v>
      </c>
      <c r="AS235" s="5">
        <f t="shared" si="370"/>
        <v>6.8461156078548557E-3</v>
      </c>
      <c r="AT235" s="5">
        <f t="shared" si="371"/>
        <v>2.7506171153336939E-3</v>
      </c>
      <c r="AU235" s="5">
        <f t="shared" si="372"/>
        <v>7.3675788807753154E-4</v>
      </c>
      <c r="AV235" s="5">
        <f t="shared" si="373"/>
        <v>1.4800647351602018E-4</v>
      </c>
      <c r="AW235" s="5">
        <f t="shared" si="374"/>
        <v>8.6871317933139412E-7</v>
      </c>
      <c r="AX235" s="5">
        <f t="shared" si="375"/>
        <v>3.2597971578570323E-5</v>
      </c>
      <c r="AY235" s="5">
        <f t="shared" si="376"/>
        <v>5.3336801096856656E-5</v>
      </c>
      <c r="AZ235" s="5">
        <f t="shared" si="377"/>
        <v>4.3634836977338357E-5</v>
      </c>
      <c r="BA235" s="5">
        <f t="shared" si="378"/>
        <v>2.3798440087440297E-5</v>
      </c>
      <c r="BB235" s="5">
        <f t="shared" si="379"/>
        <v>9.7347519177674368E-6</v>
      </c>
      <c r="BC235" s="5">
        <f t="shared" si="380"/>
        <v>3.1856002175702081E-6</v>
      </c>
      <c r="BD235" s="5">
        <f t="shared" si="381"/>
        <v>2.3233436858902216E-3</v>
      </c>
      <c r="BE235" s="5">
        <f t="shared" si="382"/>
        <v>1.8669357262620159E-3</v>
      </c>
      <c r="BF235" s="5">
        <f t="shared" si="383"/>
        <v>7.5009328735149705E-4</v>
      </c>
      <c r="BG235" s="5">
        <f t="shared" si="384"/>
        <v>2.0091387607874248E-4</v>
      </c>
      <c r="BH235" s="5">
        <f t="shared" si="385"/>
        <v>4.0361365327818631E-5</v>
      </c>
      <c r="BI235" s="5">
        <f t="shared" si="386"/>
        <v>6.4865198677952333E-6</v>
      </c>
      <c r="BJ235" s="8">
        <f t="shared" si="387"/>
        <v>0.18273271377331984</v>
      </c>
      <c r="BK235" s="8">
        <f t="shared" si="388"/>
        <v>0.24551741228326729</v>
      </c>
      <c r="BL235" s="8">
        <f t="shared" si="389"/>
        <v>0.50661818732924901</v>
      </c>
      <c r="BM235" s="8">
        <f t="shared" si="390"/>
        <v>0.43910678262596059</v>
      </c>
      <c r="BN235" s="8">
        <f t="shared" si="391"/>
        <v>0.55935717671777752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1.6367713004484301</v>
      </c>
      <c r="F236">
        <f>VLOOKUP(B236,home!$B$2:$E$405,3,FALSE)</f>
        <v>1.93</v>
      </c>
      <c r="G236">
        <f>VLOOKUP(C236,away!$B$2:$E$405,4,FALSE)</f>
        <v>0.97</v>
      </c>
      <c r="H236">
        <f>VLOOKUP(A236,away!$A$2:$E$405,3,FALSE)</f>
        <v>1.45291479820628</v>
      </c>
      <c r="I236">
        <f>VLOOKUP(C236,away!$B$2:$E$405,3,FALSE)</f>
        <v>0.87</v>
      </c>
      <c r="J236">
        <f>VLOOKUP(B236,home!$B$2:$E$405,4,FALSE)</f>
        <v>0.69</v>
      </c>
      <c r="K236" s="3">
        <f t="shared" si="336"/>
        <v>3.0641995515695055</v>
      </c>
      <c r="L236" s="3">
        <f t="shared" si="337"/>
        <v>0.87218475336322976</v>
      </c>
      <c r="M236" s="5">
        <f t="shared" si="338"/>
        <v>1.9518660838556575E-2</v>
      </c>
      <c r="N236" s="5">
        <f t="shared" si="339"/>
        <v>5.9809071788742334E-2</v>
      </c>
      <c r="O236" s="5">
        <f t="shared" si="340"/>
        <v>1.7023878389456997E-2</v>
      </c>
      <c r="P236" s="5">
        <f t="shared" si="341"/>
        <v>5.2164560526947935E-2</v>
      </c>
      <c r="Q236" s="5">
        <f t="shared" si="342"/>
        <v>9.1633465477426318E-2</v>
      </c>
      <c r="R236" s="5">
        <f t="shared" si="343"/>
        <v>7.4239835871970838E-3</v>
      </c>
      <c r="S236" s="5">
        <f t="shared" si="344"/>
        <v>3.485307467398524E-2</v>
      </c>
      <c r="T236" s="5">
        <f t="shared" si="345"/>
        <v>7.9921311487247099E-2</v>
      </c>
      <c r="U236" s="5">
        <f t="shared" si="346"/>
        <v>2.2748567178748676E-2</v>
      </c>
      <c r="V236" s="5">
        <f t="shared" si="347"/>
        <v>1.034961328329297E-2</v>
      </c>
      <c r="W236" s="5">
        <f t="shared" si="348"/>
        <v>9.3594407941563151E-2</v>
      </c>
      <c r="X236" s="5">
        <f t="shared" si="349"/>
        <v>8.1631615606689759E-2</v>
      </c>
      <c r="Y236" s="5">
        <f t="shared" si="350"/>
        <v>3.5598925262281346E-2</v>
      </c>
      <c r="Z236" s="5">
        <f t="shared" si="351"/>
        <v>2.1583617646573853E-3</v>
      </c>
      <c r="AA236" s="5">
        <f t="shared" si="352"/>
        <v>6.6136511513879281E-3</v>
      </c>
      <c r="AB236" s="5">
        <f t="shared" si="353"/>
        <v>1.0132773446160016E-2</v>
      </c>
      <c r="AC236" s="5">
        <f t="shared" si="354"/>
        <v>1.7287399767469311E-3</v>
      </c>
      <c r="AD236" s="5">
        <f t="shared" si="355"/>
        <v>7.1697985710987816E-2</v>
      </c>
      <c r="AE236" s="5">
        <f t="shared" si="356"/>
        <v>6.2533889983978269E-2</v>
      </c>
      <c r="AF236" s="5">
        <f t="shared" si="357"/>
        <v>2.7270552706259717E-2</v>
      </c>
      <c r="AG236" s="5">
        <f t="shared" si="358"/>
        <v>7.9283200953960322E-3</v>
      </c>
      <c r="AH236" s="5">
        <f t="shared" si="359"/>
        <v>4.7062255584408161E-4</v>
      </c>
      <c r="AI236" s="5">
        <f t="shared" si="360"/>
        <v>1.4420814245759298E-3</v>
      </c>
      <c r="AJ236" s="5">
        <f t="shared" si="361"/>
        <v>2.209412627256139E-3</v>
      </c>
      <c r="AK236" s="5">
        <f t="shared" si="362"/>
        <v>2.256693727223421E-3</v>
      </c>
      <c r="AL236" s="5">
        <f t="shared" si="363"/>
        <v>1.8480563169422575E-4</v>
      </c>
      <c r="AM236" s="5">
        <f t="shared" si="364"/>
        <v>4.3939387132809128E-2</v>
      </c>
      <c r="AN236" s="5">
        <f t="shared" si="365"/>
        <v>3.83232635293606E-2</v>
      </c>
      <c r="AO236" s="5">
        <f t="shared" si="366"/>
        <v>1.6712483074714717E-2</v>
      </c>
      <c r="AP236" s="5">
        <f t="shared" si="367"/>
        <v>4.8587909762024028E-3</v>
      </c>
      <c r="AQ236" s="5">
        <f t="shared" si="368"/>
        <v>1.0594408523056445E-3</v>
      </c>
      <c r="AR236" s="5">
        <f t="shared" si="369"/>
        <v>8.2093963559208647E-5</v>
      </c>
      <c r="AS236" s="5">
        <f t="shared" si="370"/>
        <v>2.5155228632469051E-4</v>
      </c>
      <c r="AT236" s="5">
        <f t="shared" si="371"/>
        <v>3.8540320147620029E-4</v>
      </c>
      <c r="AU236" s="5">
        <f t="shared" si="372"/>
        <v>3.9365077237894151E-4</v>
      </c>
      <c r="AV236" s="5">
        <f t="shared" si="373"/>
        <v>3.0155613004963564E-4</v>
      </c>
      <c r="AW236" s="5">
        <f t="shared" si="374"/>
        <v>1.3719498483999918E-5</v>
      </c>
      <c r="AX236" s="5">
        <f t="shared" si="375"/>
        <v>2.2439841724765427E-2</v>
      </c>
      <c r="AY236" s="5">
        <f t="shared" si="376"/>
        <v>1.9571687820224445E-2</v>
      </c>
      <c r="AZ236" s="5">
        <f t="shared" si="377"/>
        <v>8.5350638571922936E-3</v>
      </c>
      <c r="BA236" s="5">
        <f t="shared" si="378"/>
        <v>2.4813841884082262E-3</v>
      </c>
      <c r="BB236" s="5">
        <f t="shared" si="379"/>
        <v>5.4105636409156152E-4</v>
      </c>
      <c r="BC236" s="5">
        <f t="shared" si="380"/>
        <v>9.4380222294160917E-5</v>
      </c>
      <c r="BD236" s="5">
        <f t="shared" si="381"/>
        <v>1.1933517226583057E-5</v>
      </c>
      <c r="BE236" s="5">
        <f t="shared" si="382"/>
        <v>3.6566678134342783E-5</v>
      </c>
      <c r="BF236" s="5">
        <f t="shared" si="383"/>
        <v>5.6023799370819797E-5</v>
      </c>
      <c r="BG236" s="5">
        <f t="shared" si="384"/>
        <v>5.7222700303095314E-5</v>
      </c>
      <c r="BH236" s="5">
        <f t="shared" si="385"/>
        <v>4.3835443152085228E-5</v>
      </c>
      <c r="BI236" s="5">
        <f t="shared" si="386"/>
        <v>2.6864109049894019E-5</v>
      </c>
      <c r="BJ236" s="8">
        <f t="shared" si="387"/>
        <v>0.77017632580294038</v>
      </c>
      <c r="BK236" s="8">
        <f t="shared" si="388"/>
        <v>0.1383711427514483</v>
      </c>
      <c r="BL236" s="8">
        <f t="shared" si="389"/>
        <v>7.1968366688875782E-2</v>
      </c>
      <c r="BM236" s="8">
        <f t="shared" si="390"/>
        <v>0.71554260807785419</v>
      </c>
      <c r="BN236" s="8">
        <f t="shared" si="391"/>
        <v>0.24757362060832724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1.6367713004484301</v>
      </c>
      <c r="F237">
        <f>VLOOKUP(B237,home!$B$2:$E$405,3,FALSE)</f>
        <v>0.94</v>
      </c>
      <c r="G237">
        <f>VLOOKUP(C237,away!$B$2:$E$405,4,FALSE)</f>
        <v>0.89</v>
      </c>
      <c r="H237">
        <f>VLOOKUP(A237,away!$A$2:$E$405,3,FALSE)</f>
        <v>1.45291479820628</v>
      </c>
      <c r="I237">
        <f>VLOOKUP(C237,away!$B$2:$E$405,3,FALSE)</f>
        <v>1.41</v>
      </c>
      <c r="J237">
        <f>VLOOKUP(B237,home!$B$2:$E$405,4,FALSE)</f>
        <v>1.38</v>
      </c>
      <c r="K237" s="3">
        <f t="shared" si="336"/>
        <v>1.3693228699551565</v>
      </c>
      <c r="L237" s="3">
        <f t="shared" si="337"/>
        <v>2.8270816143497797</v>
      </c>
      <c r="M237" s="5">
        <f t="shared" si="338"/>
        <v>1.5049590697974676E-2</v>
      </c>
      <c r="N237" s="5">
        <f t="shared" si="339"/>
        <v>2.0607748726201112E-2</v>
      </c>
      <c r="O237" s="5">
        <f t="shared" si="340"/>
        <v>4.2546421165733678E-2</v>
      </c>
      <c r="P237" s="5">
        <f t="shared" si="341"/>
        <v>5.8259787536983257E-2</v>
      </c>
      <c r="Q237" s="5">
        <f t="shared" si="342"/>
        <v>1.4109330814538214E-2</v>
      </c>
      <c r="R237" s="5">
        <f t="shared" si="343"/>
        <v>6.0141102517014003E-2</v>
      </c>
      <c r="S237" s="5">
        <f t="shared" si="344"/>
        <v>5.6383640458594175E-2</v>
      </c>
      <c r="T237" s="5">
        <f t="shared" si="345"/>
        <v>3.9888229736559797E-2</v>
      </c>
      <c r="U237" s="5">
        <f t="shared" si="346"/>
        <v>8.2352587100864905E-2</v>
      </c>
      <c r="V237" s="5">
        <f t="shared" si="347"/>
        <v>2.4252404966449575E-2</v>
      </c>
      <c r="W237" s="5">
        <f t="shared" si="348"/>
        <v>6.4400764547033976E-3</v>
      </c>
      <c r="X237" s="5">
        <f t="shared" si="349"/>
        <v>1.8206621740098888E-2</v>
      </c>
      <c r="Y237" s="5">
        <f t="shared" si="350"/>
        <v>2.5735802790427281E-2</v>
      </c>
      <c r="Z237" s="5">
        <f t="shared" si="351"/>
        <v>5.6674601730858525E-2</v>
      </c>
      <c r="AA237" s="5">
        <f t="shared" si="352"/>
        <v>7.7605828295664675E-2</v>
      </c>
      <c r="AB237" s="5">
        <f t="shared" si="353"/>
        <v>5.3133717763533331E-2</v>
      </c>
      <c r="AC237" s="5">
        <f t="shared" si="354"/>
        <v>5.8678504492333935E-3</v>
      </c>
      <c r="AD237" s="5">
        <f t="shared" si="355"/>
        <v>2.2046359934212723E-3</v>
      </c>
      <c r="AE237" s="5">
        <f t="shared" si="356"/>
        <v>6.2326858833350422E-3</v>
      </c>
      <c r="AF237" s="5">
        <f t="shared" si="357"/>
        <v>8.8101558343969561E-3</v>
      </c>
      <c r="AG237" s="5">
        <f t="shared" si="358"/>
        <v>8.3023431929933611E-3</v>
      </c>
      <c r="AH237" s="5">
        <f t="shared" si="359"/>
        <v>4.0055931138476587E-2</v>
      </c>
      <c r="AI237" s="5">
        <f t="shared" si="360"/>
        <v>5.484950258526488E-2</v>
      </c>
      <c r="AJ237" s="5">
        <f t="shared" si="361"/>
        <v>3.7553339147833847E-2</v>
      </c>
      <c r="AK237" s="5">
        <f t="shared" si="362"/>
        <v>1.7140882046103721E-2</v>
      </c>
      <c r="AL237" s="5">
        <f t="shared" si="363"/>
        <v>9.086219747282176E-4</v>
      </c>
      <c r="AM237" s="5">
        <f t="shared" si="364"/>
        <v>6.0377169714361065E-4</v>
      </c>
      <c r="AN237" s="5">
        <f t="shared" si="365"/>
        <v>1.7069118642594652E-3</v>
      </c>
      <c r="AO237" s="5">
        <f t="shared" si="366"/>
        <v>2.4127895743817208E-3</v>
      </c>
      <c r="AP237" s="5">
        <f t="shared" si="367"/>
        <v>2.2737176816764646E-3</v>
      </c>
      <c r="AQ237" s="5">
        <f t="shared" si="368"/>
        <v>1.6069963635223846E-3</v>
      </c>
      <c r="AR237" s="5">
        <f t="shared" si="369"/>
        <v>2.2648277293449596E-2</v>
      </c>
      <c r="AS237" s="5">
        <f t="shared" si="370"/>
        <v>3.1012804063006608E-2</v>
      </c>
      <c r="AT237" s="5">
        <f t="shared" si="371"/>
        <v>2.1233270932456576E-2</v>
      </c>
      <c r="AU237" s="5">
        <f t="shared" si="372"/>
        <v>9.6917344972556121E-3</v>
      </c>
      <c r="AV237" s="5">
        <f t="shared" si="373"/>
        <v>3.3177784241563645E-3</v>
      </c>
      <c r="AW237" s="5">
        <f t="shared" si="374"/>
        <v>9.77068344350094E-5</v>
      </c>
      <c r="AX237" s="5">
        <f t="shared" si="375"/>
        <v>1.3779306552173085E-4</v>
      </c>
      <c r="AY237" s="5">
        <f t="shared" si="376"/>
        <v>3.8955224212137984E-4</v>
      </c>
      <c r="AZ237" s="5">
        <f t="shared" si="377"/>
        <v>5.5064799076504339E-4</v>
      </c>
      <c r="BA237" s="5">
        <f t="shared" si="378"/>
        <v>5.1890893689016723E-4</v>
      </c>
      <c r="BB237" s="5">
        <f t="shared" si="379"/>
        <v>3.6674947875099548E-4</v>
      </c>
      <c r="BC237" s="5">
        <f t="shared" si="380"/>
        <v>2.0736614168986089E-4</v>
      </c>
      <c r="BD237" s="5">
        <f t="shared" si="381"/>
        <v>1.0671421388834479E-2</v>
      </c>
      <c r="BE237" s="5">
        <f t="shared" si="382"/>
        <v>1.4612621362659671E-2</v>
      </c>
      <c r="BF237" s="5">
        <f t="shared" si="383"/>
        <v>1.0004698310942587E-2</v>
      </c>
      <c r="BG237" s="5">
        <f t="shared" si="384"/>
        <v>4.566554068058469E-3</v>
      </c>
      <c r="BH237" s="5">
        <f t="shared" si="385"/>
        <v>1.5632717305698054E-3</v>
      </c>
      <c r="BI237" s="5">
        <f t="shared" si="386"/>
        <v>4.2812474652472186E-4</v>
      </c>
      <c r="BJ237" s="8">
        <f t="shared" si="387"/>
        <v>0.16131283620339815</v>
      </c>
      <c r="BK237" s="8">
        <f t="shared" si="388"/>
        <v>0.16111144832608465</v>
      </c>
      <c r="BL237" s="8">
        <f t="shared" si="389"/>
        <v>0.59512986857840411</v>
      </c>
      <c r="BM237" s="8">
        <f t="shared" si="390"/>
        <v>0.76322292797261437</v>
      </c>
      <c r="BN237" s="8">
        <f t="shared" si="391"/>
        <v>0.21071398145844494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1.6367713004484301</v>
      </c>
      <c r="F238">
        <f>VLOOKUP(B238,home!$B$2:$E$405,3,FALSE)</f>
        <v>0.89</v>
      </c>
      <c r="G238">
        <f>VLOOKUP(C238,away!$B$2:$E$405,4,FALSE)</f>
        <v>1.22</v>
      </c>
      <c r="H238">
        <f>VLOOKUP(A238,away!$A$2:$E$405,3,FALSE)</f>
        <v>1.45291479820628</v>
      </c>
      <c r="I238">
        <f>VLOOKUP(C238,away!$B$2:$E$405,3,FALSE)</f>
        <v>0.85</v>
      </c>
      <c r="J238">
        <f>VLOOKUP(B238,home!$B$2:$E$405,4,FALSE)</f>
        <v>0.74</v>
      </c>
      <c r="K238" s="3">
        <f t="shared" si="336"/>
        <v>1.7772062780269053</v>
      </c>
      <c r="L238" s="3">
        <f t="shared" si="337"/>
        <v>0.91388340807175017</v>
      </c>
      <c r="M238" s="5">
        <f t="shared" si="338"/>
        <v>6.7807010742579443E-2</v>
      </c>
      <c r="N238" s="5">
        <f t="shared" si="339"/>
        <v>0.12050704518594998</v>
      </c>
      <c r="O238" s="5">
        <f t="shared" si="340"/>
        <v>6.1967702068586261E-2</v>
      </c>
      <c r="P238" s="5">
        <f t="shared" si="341"/>
        <v>0.11012938915119236</v>
      </c>
      <c r="Q238" s="5">
        <f t="shared" si="342"/>
        <v>0.10708293862547116</v>
      </c>
      <c r="R238" s="5">
        <f t="shared" si="343"/>
        <v>2.8315627378407229E-2</v>
      </c>
      <c r="S238" s="5">
        <f t="shared" si="344"/>
        <v>4.4716918730052069E-2</v>
      </c>
      <c r="T238" s="5">
        <f t="shared" si="345"/>
        <v>9.7861320897383627E-2</v>
      </c>
      <c r="U238" s="5">
        <f t="shared" si="346"/>
        <v>5.0322710743175847E-2</v>
      </c>
      <c r="V238" s="5">
        <f t="shared" si="347"/>
        <v>8.0697111970716318E-3</v>
      </c>
      <c r="W238" s="5">
        <f t="shared" si="348"/>
        <v>6.3436156931585705E-2</v>
      </c>
      <c r="X238" s="5">
        <f t="shared" si="349"/>
        <v>5.7973251291611912E-2</v>
      </c>
      <c r="Y238" s="5">
        <f t="shared" si="350"/>
        <v>2.6490396233689144E-2</v>
      </c>
      <c r="Z238" s="5">
        <f t="shared" si="351"/>
        <v>8.6257273500895196E-3</v>
      </c>
      <c r="AA238" s="5">
        <f t="shared" si="352"/>
        <v>1.5329696799127476E-2</v>
      </c>
      <c r="AB238" s="5">
        <f t="shared" si="353"/>
        <v>1.3622016695829157E-2</v>
      </c>
      <c r="AC238" s="5">
        <f t="shared" si="354"/>
        <v>8.1915604580136826E-4</v>
      </c>
      <c r="AD238" s="5">
        <f t="shared" si="355"/>
        <v>2.8184784088178538E-2</v>
      </c>
      <c r="AE238" s="5">
        <f t="shared" si="356"/>
        <v>2.5757606538271034E-2</v>
      </c>
      <c r="AF238" s="5">
        <f t="shared" si="357"/>
        <v>1.1769724623483165E-2</v>
      </c>
      <c r="AG238" s="5">
        <f t="shared" si="358"/>
        <v>3.5853853503249309E-3</v>
      </c>
      <c r="AH238" s="5">
        <f t="shared" si="359"/>
        <v>1.9707272769493786E-3</v>
      </c>
      <c r="AI238" s="5">
        <f t="shared" si="360"/>
        <v>3.5023888888733035E-3</v>
      </c>
      <c r="AJ238" s="5">
        <f t="shared" si="361"/>
        <v>3.1122337606986571E-3</v>
      </c>
      <c r="AK238" s="5">
        <f t="shared" si="362"/>
        <v>1.8436937927336459E-3</v>
      </c>
      <c r="AL238" s="5">
        <f t="shared" si="363"/>
        <v>5.321759738744034E-5</v>
      </c>
      <c r="AM238" s="5">
        <f t="shared" si="364"/>
        <v>1.0018035045268745E-2</v>
      </c>
      <c r="AN238" s="5">
        <f t="shared" si="365"/>
        <v>9.1553160093524287E-3</v>
      </c>
      <c r="AO238" s="5">
        <f t="shared" si="366"/>
        <v>4.1834456983004262E-3</v>
      </c>
      <c r="AP238" s="5">
        <f t="shared" si="367"/>
        <v>1.2743938707486325E-3</v>
      </c>
      <c r="AQ238" s="5">
        <f t="shared" si="368"/>
        <v>2.9116185345637736E-4</v>
      </c>
      <c r="AR238" s="5">
        <f t="shared" si="369"/>
        <v>3.6020299204769172E-4</v>
      </c>
      <c r="AS238" s="5">
        <f t="shared" si="370"/>
        <v>6.4015501883123312E-4</v>
      </c>
      <c r="AT238" s="5">
        <f t="shared" si="371"/>
        <v>5.6884375918864985E-4</v>
      </c>
      <c r="AU238" s="5">
        <f t="shared" si="372"/>
        <v>3.3698423334883117E-4</v>
      </c>
      <c r="AV238" s="5">
        <f t="shared" si="373"/>
        <v>1.4972262377590666E-4</v>
      </c>
      <c r="AW238" s="5">
        <f t="shared" si="374"/>
        <v>2.400940481337684E-6</v>
      </c>
      <c r="AX238" s="5">
        <f t="shared" si="375"/>
        <v>2.9673524626575281E-3</v>
      </c>
      <c r="AY238" s="5">
        <f t="shared" si="376"/>
        <v>2.7118141815235621E-3</v>
      </c>
      <c r="AZ238" s="5">
        <f t="shared" si="377"/>
        <v>1.2391409931340285E-3</v>
      </c>
      <c r="BA238" s="5">
        <f t="shared" si="378"/>
        <v>3.7747679796224643E-4</v>
      </c>
      <c r="BB238" s="5">
        <f t="shared" si="379"/>
        <v>8.6242445647437293E-5</v>
      </c>
      <c r="BC238" s="5">
        <f t="shared" si="380"/>
        <v>1.5763108029744538E-5</v>
      </c>
      <c r="BD238" s="5">
        <f t="shared" si="381"/>
        <v>5.4863922995030991E-5</v>
      </c>
      <c r="BE238" s="5">
        <f t="shared" si="382"/>
        <v>9.750450838395377E-5</v>
      </c>
      <c r="BF238" s="5">
        <f t="shared" si="383"/>
        <v>8.6642812217944853E-5</v>
      </c>
      <c r="BG238" s="5">
        <f t="shared" si="384"/>
        <v>5.1327383273212611E-5</v>
      </c>
      <c r="BH238" s="5">
        <f t="shared" si="385"/>
        <v>2.2804836946961667E-5</v>
      </c>
      <c r="BI238" s="5">
        <f t="shared" si="386"/>
        <v>8.1057798783040387E-6</v>
      </c>
      <c r="BJ238" s="8">
        <f t="shared" si="387"/>
        <v>0.57496875223203048</v>
      </c>
      <c r="BK238" s="8">
        <f t="shared" si="388"/>
        <v>0.23430721764560788</v>
      </c>
      <c r="BL238" s="8">
        <f t="shared" si="389"/>
        <v>0.18236395527526869</v>
      </c>
      <c r="BM238" s="8">
        <f t="shared" si="390"/>
        <v>0.50174652610976778</v>
      </c>
      <c r="BN238" s="8">
        <f t="shared" si="391"/>
        <v>0.49580971315218647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1.6367713004484301</v>
      </c>
      <c r="F239">
        <f>VLOOKUP(B239,home!$B$2:$E$405,3,FALSE)</f>
        <v>1.08</v>
      </c>
      <c r="G239">
        <f>VLOOKUP(C239,away!$B$2:$E$405,4,FALSE)</f>
        <v>0.94</v>
      </c>
      <c r="H239">
        <f>VLOOKUP(A239,away!$A$2:$E$405,3,FALSE)</f>
        <v>1.45291479820628</v>
      </c>
      <c r="I239">
        <f>VLOOKUP(C239,away!$B$2:$E$405,3,FALSE)</f>
        <v>1.5</v>
      </c>
      <c r="J239">
        <f>VLOOKUP(B239,home!$B$2:$E$405,4,FALSE)</f>
        <v>0.42</v>
      </c>
      <c r="K239" s="3">
        <f t="shared" si="336"/>
        <v>1.6616502242152462</v>
      </c>
      <c r="L239" s="3">
        <f t="shared" si="337"/>
        <v>0.91533632286995648</v>
      </c>
      <c r="M239" s="5">
        <f t="shared" si="338"/>
        <v>7.6002689810003923E-2</v>
      </c>
      <c r="N239" s="5">
        <f t="shared" si="339"/>
        <v>0.12628988656375481</v>
      </c>
      <c r="O239" s="5">
        <f t="shared" si="340"/>
        <v>6.9568022618914899E-2</v>
      </c>
      <c r="P239" s="5">
        <f t="shared" si="341"/>
        <v>0.11559772038293126</v>
      </c>
      <c r="Q239" s="5">
        <f t="shared" si="342"/>
        <v>0.10492480916239064</v>
      </c>
      <c r="R239" s="5">
        <f t="shared" si="343"/>
        <v>3.1839069006665763E-2</v>
      </c>
      <c r="S239" s="5">
        <f t="shared" si="344"/>
        <v>4.3955131690521662E-2</v>
      </c>
      <c r="T239" s="5">
        <f t="shared" si="345"/>
        <v>9.6041488996534571E-2</v>
      </c>
      <c r="U239" s="5">
        <f t="shared" si="346"/>
        <v>5.2905396153730855E-2</v>
      </c>
      <c r="V239" s="5">
        <f t="shared" si="347"/>
        <v>7.4282649078428308E-3</v>
      </c>
      <c r="W239" s="5">
        <f t="shared" si="348"/>
        <v>5.8116110890142764E-2</v>
      </c>
      <c r="X239" s="5">
        <f t="shared" si="349"/>
        <v>5.3195787241685916E-2</v>
      </c>
      <c r="Y239" s="5">
        <f t="shared" si="350"/>
        <v>2.4346018142988663E-2</v>
      </c>
      <c r="Z239" s="5">
        <f t="shared" si="351"/>
        <v>9.7144854493880807E-3</v>
      </c>
      <c r="AA239" s="5">
        <f t="shared" si="352"/>
        <v>1.6142076925111448E-2</v>
      </c>
      <c r="AB239" s="5">
        <f t="shared" si="353"/>
        <v>1.34112428709556E-2</v>
      </c>
      <c r="AC239" s="5">
        <f t="shared" si="354"/>
        <v>7.0613495053083186E-4</v>
      </c>
      <c r="AD239" s="5">
        <f t="shared" si="355"/>
        <v>2.4142162172780972E-2</v>
      </c>
      <c r="AE239" s="5">
        <f t="shared" si="356"/>
        <v>2.2098197949363494E-2</v>
      </c>
      <c r="AF239" s="5">
        <f t="shared" si="357"/>
        <v>1.0113641626511396E-2</v>
      </c>
      <c r="AG239" s="5">
        <f t="shared" si="358"/>
        <v>3.0857945124118228E-3</v>
      </c>
      <c r="AH239" s="5">
        <f t="shared" si="359"/>
        <v>2.223005347454145E-3</v>
      </c>
      <c r="AI239" s="5">
        <f t="shared" si="360"/>
        <v>3.693857334028871E-3</v>
      </c>
      <c r="AJ239" s="5">
        <f t="shared" si="361"/>
        <v>3.0689494336541036E-3</v>
      </c>
      <c r="AK239" s="5">
        <f t="shared" si="362"/>
        <v>1.6998401715121979E-3</v>
      </c>
      <c r="AL239" s="5">
        <f t="shared" si="363"/>
        <v>4.2960369306999846E-5</v>
      </c>
      <c r="AM239" s="5">
        <f t="shared" si="364"/>
        <v>8.0231658374884593E-3</v>
      </c>
      <c r="AN239" s="5">
        <f t="shared" si="365"/>
        <v>7.3438951154625419E-3</v>
      </c>
      <c r="AO239" s="5">
        <f t="shared" si="366"/>
        <v>3.3610669752650586E-3</v>
      </c>
      <c r="AP239" s="5">
        <f t="shared" si="367"/>
        <v>1.0255022286862554E-3</v>
      </c>
      <c r="AQ239" s="5">
        <f t="shared" si="368"/>
        <v>2.3466985977515549E-4</v>
      </c>
      <c r="AR239" s="5">
        <f t="shared" si="369"/>
        <v>4.0695950809178553E-4</v>
      </c>
      <c r="AS239" s="5">
        <f t="shared" si="370"/>
        <v>6.7622435786724171E-4</v>
      </c>
      <c r="AT239" s="5">
        <f t="shared" si="371"/>
        <v>5.6182417793495675E-4</v>
      </c>
      <c r="AU239" s="5">
        <f t="shared" si="372"/>
        <v>3.1118509041172239E-4</v>
      </c>
      <c r="AV239" s="5">
        <f t="shared" si="373"/>
        <v>1.2927019381377009E-4</v>
      </c>
      <c r="AW239" s="5">
        <f t="shared" si="374"/>
        <v>1.8150383782149472E-6</v>
      </c>
      <c r="AX239" s="5">
        <f t="shared" si="375"/>
        <v>2.2219492187964705E-3</v>
      </c>
      <c r="AY239" s="5">
        <f t="shared" si="376"/>
        <v>2.0338308275369339E-3</v>
      </c>
      <c r="AZ239" s="5">
        <f t="shared" si="377"/>
        <v>9.3081961550860876E-4</v>
      </c>
      <c r="BA239" s="5">
        <f t="shared" si="378"/>
        <v>2.8400433470495893E-4</v>
      </c>
      <c r="BB239" s="5">
        <f t="shared" si="379"/>
        <v>6.4989870851991347E-5</v>
      </c>
      <c r="BC239" s="5">
        <f t="shared" si="380"/>
        <v>1.189751788189103E-5</v>
      </c>
      <c r="BD239" s="5">
        <f t="shared" si="381"/>
        <v>6.2084136615616847E-5</v>
      </c>
      <c r="BE239" s="5">
        <f t="shared" si="382"/>
        <v>1.0316211952754971E-4</v>
      </c>
      <c r="BF239" s="5">
        <f t="shared" si="383"/>
        <v>8.570967952173653E-5</v>
      </c>
      <c r="BG239" s="5">
        <f t="shared" si="384"/>
        <v>4.7473169398236796E-5</v>
      </c>
      <c r="BH239" s="5">
        <f t="shared" si="385"/>
        <v>1.9720950643697142E-5</v>
      </c>
      <c r="BI239" s="5">
        <f t="shared" si="386"/>
        <v>6.5538644117674261E-6</v>
      </c>
      <c r="BJ239" s="8">
        <f t="shared" si="387"/>
        <v>0.54788968866052346</v>
      </c>
      <c r="BK239" s="8">
        <f t="shared" si="388"/>
        <v>0.24576673293867446</v>
      </c>
      <c r="BL239" s="8">
        <f t="shared" si="389"/>
        <v>0.19696162711026594</v>
      </c>
      <c r="BM239" s="8">
        <f t="shared" si="390"/>
        <v>0.47407832082503182</v>
      </c>
      <c r="BN239" s="8">
        <f t="shared" si="391"/>
        <v>0.52422219754466137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1.25888324873096</v>
      </c>
      <c r="F240">
        <f>VLOOKUP(B240,home!$B$2:$E$405,3,FALSE)</f>
        <v>0.51</v>
      </c>
      <c r="G240">
        <f>VLOOKUP(C240,away!$B$2:$E$405,4,FALSE)</f>
        <v>0.79</v>
      </c>
      <c r="H240">
        <f>VLOOKUP(A240,away!$A$2:$E$405,3,FALSE)</f>
        <v>1.10152284263959</v>
      </c>
      <c r="I240">
        <f>VLOOKUP(C240,away!$B$2:$E$405,3,FALSE)</f>
        <v>0.57999999999999996</v>
      </c>
      <c r="J240">
        <f>VLOOKUP(B240,home!$B$2:$E$405,4,FALSE)</f>
        <v>1.32</v>
      </c>
      <c r="K240" s="3">
        <f t="shared" ref="K240:K270" si="392">E240*F240*G240</f>
        <v>0.50720406091370385</v>
      </c>
      <c r="L240" s="3">
        <f t="shared" ref="L240:L270" si="393">H240*I240*J240</f>
        <v>0.8433258883248701</v>
      </c>
      <c r="M240" s="5">
        <f t="shared" ref="M240:M270" si="394">_xlfn.POISSON.DIST(0,K240,FALSE) * _xlfn.POISSON.DIST(0,L240,FALSE)</f>
        <v>0.25910291286404519</v>
      </c>
      <c r="N240" s="5">
        <f t="shared" ref="N240:N270" si="395">_xlfn.POISSON.DIST(1,K240,FALSE) * _xlfn.POISSON.DIST(0,L240,FALSE)</f>
        <v>0.13141804959921327</v>
      </c>
      <c r="O240" s="5">
        <f t="shared" ref="O240:O270" si="396">_xlfn.POISSON.DIST(0,K240,FALSE) * _xlfn.POISSON.DIST(1,L240,FALSE)</f>
        <v>0.21850819415863232</v>
      </c>
      <c r="P240" s="5">
        <f t="shared" ref="P240:P270" si="397">_xlfn.POISSON.DIST(1,K240,FALSE) * _xlfn.POISSON.DIST(1,L240,FALSE)</f>
        <v>0.11082824342017837</v>
      </c>
      <c r="Q240" s="5">
        <f t="shared" ref="Q240:Q270" si="398">_xlfn.POISSON.DIST(2,K240,FALSE) * _xlfn.POISSON.DIST(0,L240,FALSE)</f>
        <v>3.3327884217039763E-2</v>
      </c>
      <c r="R240" s="5">
        <f t="shared" ref="R240:R270" si="399">_xlfn.POISSON.DIST(0,K240,FALSE) * _xlfn.POISSON.DIST(2,L240,FALSE)</f>
        <v>9.2136808472545878E-2</v>
      </c>
      <c r="S240" s="5">
        <f t="shared" ref="S240:S270" si="400">_xlfn.POISSON.DIST(2,K240,FALSE) * _xlfn.POISSON.DIST(2,L240,FALSE)</f>
        <v>1.1851371530168122E-2</v>
      </c>
      <c r="T240" s="5">
        <f t="shared" ref="T240:T270" si="401">_xlfn.POISSON.DIST(2,K240,FALSE) * _xlfn.POISSON.DIST(1,L240,FALSE)</f>
        <v>2.8106267563323475E-2</v>
      </c>
      <c r="U240" s="5">
        <f t="shared" ref="U240:U270" si="402">_xlfn.POISSON.DIST(1,K240,FALSE) * _xlfn.POISSON.DIST(2,L240,FALSE)</f>
        <v>4.6732163416903422E-2</v>
      </c>
      <c r="V240" s="5">
        <f t="shared" ref="V240:V270" si="403">_xlfn.POISSON.DIST(3,K240,FALSE) * _xlfn.POISSON.DIST(3,L240,FALSE)</f>
        <v>5.6325396572255216E-4</v>
      </c>
      <c r="W240" s="5">
        <f t="shared" ref="W240:W270" si="404">_xlfn.POISSON.DIST(3,K240,FALSE) * _xlfn.POISSON.DIST(0,L240,FALSE)</f>
        <v>5.6346794055147694E-3</v>
      </c>
      <c r="X240" s="5">
        <f t="shared" ref="X240:X270" si="405">_xlfn.POISSON.DIST(3,K240,FALSE) * _xlfn.POISSON.DIST(1,L240,FALSE)</f>
        <v>4.7518710150815935E-3</v>
      </c>
      <c r="Y240" s="5">
        <f t="shared" ref="Y240:Y270" si="406">_xlfn.POISSON.DIST(3,K240,FALSE) * _xlfn.POISSON.DIST(2,L240,FALSE)</f>
        <v>2.0036879224994432E-3</v>
      </c>
      <c r="Z240" s="5">
        <f t="shared" ref="Z240:Z270" si="407">_xlfn.POISSON.DIST(0,K240,FALSE) * _xlfn.POISSON.DIST(3,L240,FALSE)</f>
        <v>2.5900451950842725E-2</v>
      </c>
      <c r="AA240" s="5">
        <f t="shared" ref="AA240:AA270" si="408">_xlfn.POISSON.DIST(1,K240,FALSE) * _xlfn.POISSON.DIST(3,L240,FALSE)</f>
        <v>1.3136814408967693E-2</v>
      </c>
      <c r="AB240" s="5">
        <f t="shared" ref="AB240:AB270" si="409">_xlfn.POISSON.DIST(2,K240,FALSE) * _xlfn.POISSON.DIST(3,L240,FALSE)</f>
        <v>3.3315228078490363E-3</v>
      </c>
      <c r="AC240" s="5">
        <f t="shared" ref="AC240:AC270" si="410">_xlfn.POISSON.DIST(4,K240,FALSE) * _xlfn.POISSON.DIST(4,L240,FALSE)</f>
        <v>1.5057831396620277E-5</v>
      </c>
      <c r="AD240" s="5">
        <f t="shared" ref="AD240:AD270" si="411">_xlfn.POISSON.DIST(4,K240,FALSE) * _xlfn.POISSON.DIST(0,L240,FALSE)</f>
        <v>7.1448306910597628E-4</v>
      </c>
      <c r="AE240" s="5">
        <f t="shared" ref="AE240:AE270" si="412">_xlfn.POISSON.DIST(4,K240,FALSE) * _xlfn.POISSON.DIST(1,L240,FALSE)</f>
        <v>6.0254206894687704E-4</v>
      </c>
      <c r="AF240" s="5">
        <f t="shared" ref="AF240:AF270" si="413">_xlfn.POISSON.DIST(4,K240,FALSE) * _xlfn.POISSON.DIST(2,L240,FALSE)</f>
        <v>2.5406966277386503E-4</v>
      </c>
      <c r="AG240" s="5">
        <f t="shared" ref="AG240:AG270" si="414">_xlfn.POISSON.DIST(4,K240,FALSE) * _xlfn.POISSON.DIST(3,L240,FALSE)</f>
        <v>7.1421174685056641E-5</v>
      </c>
      <c r="AH240" s="5">
        <f t="shared" ref="AH240:AH270" si="415">_xlfn.POISSON.DIST(0,K240,FALSE) * _xlfn.POISSON.DIST(4,L240,FALSE)</f>
        <v>5.460630412365013E-3</v>
      </c>
      <c r="AI240" s="5">
        <f t="shared" ref="AI240:AI270" si="416">_xlfn.POISSON.DIST(1,K240,FALSE) * _xlfn.POISSON.DIST(4,L240,FALSE)</f>
        <v>2.7696539203004079E-3</v>
      </c>
      <c r="AJ240" s="5">
        <f t="shared" ref="AJ240:AJ270" si="417">_xlfn.POISSON.DIST(2,K240,FALSE) * _xlfn.POISSON.DIST(4,L240,FALSE)</f>
        <v>7.0238985785096343E-4</v>
      </c>
      <c r="AK240" s="5">
        <f t="shared" ref="AK240:AK270" si="418">_xlfn.POISSON.DIST(3,K240,FALSE) * _xlfn.POISSON.DIST(4,L240,FALSE)</f>
        <v>1.187516627488693E-4</v>
      </c>
      <c r="AL240" s="5">
        <f t="shared" ref="AL240:AL270" si="419">_xlfn.POISSON.DIST(5,K240,FALSE) * _xlfn.POISSON.DIST(5,L240,FALSE)</f>
        <v>2.576324573055336E-7</v>
      </c>
      <c r="AM240" s="5">
        <f t="shared" ref="AM240:AM270" si="420">_xlfn.POISSON.DIST(5,K240,FALSE) * _xlfn.POISSON.DIST(0,L240,FALSE)</f>
        <v>7.2477742820927562E-5</v>
      </c>
      <c r="AN240" s="5">
        <f t="shared" ref="AN240:AN270" si="421">_xlfn.POISSON.DIST(5,K240,FALSE) * _xlfn.POISSON.DIST(1,L240,FALSE)</f>
        <v>6.1122356848240209E-5</v>
      </c>
      <c r="AO240" s="5">
        <f t="shared" ref="AO240:AO270" si="422">_xlfn.POISSON.DIST(5,K240,FALSE) * _xlfn.POISSON.DIST(2,L240,FALSE)</f>
        <v>2.5773032942775937E-5</v>
      </c>
      <c r="AP240" s="5">
        <f t="shared" ref="AP240:AP270" si="423">_xlfn.POISSON.DIST(5,K240,FALSE) * _xlfn.POISSON.DIST(3,L240,FALSE)</f>
        <v>7.2450219670975535E-6</v>
      </c>
      <c r="AQ240" s="5">
        <f t="shared" ref="AQ240:AQ270" si="424">_xlfn.POISSON.DIST(5,K240,FALSE) * _xlfn.POISSON.DIST(4,L240,FALSE)</f>
        <v>1.5274786465839354E-6</v>
      </c>
      <c r="AR240" s="5">
        <f t="shared" ref="AR240:AR270" si="425">_xlfn.POISSON.DIST(0,K240,FALSE) * _xlfn.POISSON.DIST(5,L240,FALSE)</f>
        <v>9.2101819866430572E-4</v>
      </c>
      <c r="AS240" s="5">
        <f t="shared" ref="AS240:AS270" si="426">_xlfn.POISSON.DIST(1,K240,FALSE) * _xlfn.POISSON.DIST(5,L240,FALSE)</f>
        <v>4.6714417053796028E-4</v>
      </c>
      <c r="AT240" s="5">
        <f t="shared" ref="AT240:AT270" si="427">_xlfn.POISSON.DIST(2,K240,FALSE) * _xlfn.POISSON.DIST(5,L240,FALSE)</f>
        <v>1.1846871016450864E-4</v>
      </c>
      <c r="AU240" s="5">
        <f t="shared" ref="AU240:AU270" si="428">_xlfn.POISSON.DIST(3,K240,FALSE) * _xlfn.POISSON.DIST(5,L240,FALSE)</f>
        <v>2.0029270295549124E-5</v>
      </c>
      <c r="AV240" s="5">
        <f t="shared" ref="AV240:AV270" si="429">_xlfn.POISSON.DIST(4,K240,FALSE) * _xlfn.POISSON.DIST(5,L240,FALSE)</f>
        <v>2.539731807760184E-6</v>
      </c>
      <c r="AW240" s="5">
        <f t="shared" ref="AW240:AW270" si="430">_xlfn.POISSON.DIST(6,K240,FALSE) * _xlfn.POISSON.DIST(6,L240,FALSE)</f>
        <v>3.0610909232488029E-9</v>
      </c>
      <c r="AX240" s="5">
        <f t="shared" ref="AX240:AX270" si="431">_xlfn.POISSON.DIST(6,K240,FALSE) * _xlfn.POISSON.DIST(0,L240,FALSE)</f>
        <v>6.1268342474389136E-6</v>
      </c>
      <c r="AY240" s="5">
        <f t="shared" ref="AY240:AY270" si="432">_xlfn.POISSON.DIST(6,K240,FALSE) * _xlfn.POISSON.DIST(1,L240,FALSE)</f>
        <v>5.1669179343406585E-6</v>
      </c>
      <c r="AZ240" s="5">
        <f t="shared" ref="AZ240:AZ270" si="433">_xlfn.POISSON.DIST(6,K240,FALSE) * _xlfn.POISSON.DIST(2,L240,FALSE)</f>
        <v>2.1786978284397691E-6</v>
      </c>
      <c r="BA240" s="5">
        <f t="shared" ref="BA240:BA270" si="434">_xlfn.POISSON.DIST(6,K240,FALSE) * _xlfn.POISSON.DIST(3,L240,FALSE)</f>
        <v>6.1245076052014458E-7</v>
      </c>
      <c r="BB240" s="5">
        <f t="shared" ref="BB240:BB270" si="435">_xlfn.POISSON.DIST(6,K240,FALSE) * _xlfn.POISSON.DIST(4,L240,FALSE)</f>
        <v>1.291238954177233E-7</v>
      </c>
      <c r="BC240" s="5">
        <f t="shared" ref="BC240:BC270" si="436">_xlfn.POISSON.DIST(6,K240,FALSE) * _xlfn.POISSON.DIST(5,L240,FALSE)</f>
        <v>2.1778704761423831E-8</v>
      </c>
      <c r="BD240" s="5">
        <f t="shared" ref="BD240:BD270" si="437">_xlfn.POISSON.DIST(0,K240,FALSE) * _xlfn.POISSON.DIST(6,L240,FALSE)</f>
        <v>1.2945308175865778E-4</v>
      </c>
      <c r="BE240" s="5">
        <f t="shared" ref="BE240:BE270" si="438">_xlfn.POISSON.DIST(1,K240,FALSE) * _xlfn.POISSON.DIST(6,L240,FALSE)</f>
        <v>6.5659128765784957E-5</v>
      </c>
      <c r="BF240" s="5">
        <f t="shared" ref="BF240:BF270" si="439">_xlfn.POISSON.DIST(2,K240,FALSE) * _xlfn.POISSON.DIST(6,L240,FALSE)</f>
        <v>1.6651288373030957E-5</v>
      </c>
      <c r="BG240" s="5">
        <f t="shared" ref="BG240:BG270" si="440">_xlfn.POISSON.DIST(3,K240,FALSE) * _xlfn.POISSON.DIST(6,L240,FALSE)</f>
        <v>2.8152003607488146E-6</v>
      </c>
      <c r="BH240" s="5">
        <f t="shared" ref="BH240:BH270" si="441">_xlfn.POISSON.DIST(4,K240,FALSE) * _xlfn.POISSON.DIST(6,L240,FALSE)</f>
        <v>3.5697026381438067E-7</v>
      </c>
      <c r="BI240" s="5">
        <f t="shared" ref="BI240:BI270" si="442">_xlfn.POISSON.DIST(5,K240,FALSE) * _xlfn.POISSON.DIST(6,L240,FALSE)</f>
        <v>3.621135348641803E-8</v>
      </c>
      <c r="BJ240" s="8">
        <f t="shared" ref="BJ240:BJ270" si="443">SUM(N240,Q240,T240,W240,X240,Y240,AD240,AE240,AF240,AG240,AM240,AN240,AO240,AP240,AQ240,AX240,AY240,AZ240,BA240,BB240,BC240)</f>
        <v>0.20706733713478062</v>
      </c>
      <c r="BK240" s="8">
        <f t="shared" ref="BK240:BK270" si="444">SUM(M240,P240,S240,V240,AC240,AL240,AY240)</f>
        <v>0.3823662641619025</v>
      </c>
      <c r="BL240" s="8">
        <f t="shared" ref="BL240:BL270" si="445">SUM(O240,R240,U240,AA240,AB240,AH240,AI240,AJ240,AK240,AR240,AS240,AT240,AU240,AV240,BD240,BE240,BF240,BG240,BH240,BI240)</f>
        <v>0.38464110108050925</v>
      </c>
      <c r="BM240" s="8">
        <f t="shared" ref="BM240:BM270" si="446">SUM(S240:BI240)</f>
        <v>0.15464789773953685</v>
      </c>
      <c r="BN240" s="8">
        <f t="shared" ref="BN240:BN270" si="447">SUM(M240:R240)</f>
        <v>0.84532209273165493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1.25888324873096</v>
      </c>
      <c r="F241">
        <f>VLOOKUP(B241,home!$B$2:$E$405,3,FALSE)</f>
        <v>0.79</v>
      </c>
      <c r="G241">
        <f>VLOOKUP(C241,away!$B$2:$E$405,4,FALSE)</f>
        <v>1.3</v>
      </c>
      <c r="H241">
        <f>VLOOKUP(A241,away!$A$2:$E$405,3,FALSE)</f>
        <v>1.10152284263959</v>
      </c>
      <c r="I241">
        <f>VLOOKUP(C241,away!$B$2:$E$405,3,FALSE)</f>
        <v>0.57999999999999996</v>
      </c>
      <c r="J241">
        <f>VLOOKUP(B241,home!$B$2:$E$405,4,FALSE)</f>
        <v>0.83</v>
      </c>
      <c r="K241" s="3">
        <f t="shared" si="392"/>
        <v>1.2928730964466961</v>
      </c>
      <c r="L241" s="3">
        <f t="shared" si="393"/>
        <v>0.53027309644669851</v>
      </c>
      <c r="M241" s="5">
        <f t="shared" si="394"/>
        <v>0.1615167877357763</v>
      </c>
      <c r="N241" s="5">
        <f t="shared" si="395"/>
        <v>0.20882070948807685</v>
      </c>
      <c r="O241" s="5">
        <f t="shared" si="396"/>
        <v>8.5648007160774239E-2</v>
      </c>
      <c r="P241" s="5">
        <f t="shared" si="397"/>
        <v>0.11073200422243899</v>
      </c>
      <c r="Q241" s="5">
        <f t="shared" si="398"/>
        <v>0.13498933863902296</v>
      </c>
      <c r="R241" s="5">
        <f t="shared" si="399"/>
        <v>2.2708416980816375E-2</v>
      </c>
      <c r="S241" s="5">
        <f t="shared" si="400"/>
        <v>1.8978796153339857E-2</v>
      </c>
      <c r="T241" s="5">
        <f t="shared" si="401"/>
        <v>7.1581214587406669E-2</v>
      </c>
      <c r="U241" s="5">
        <f t="shared" si="402"/>
        <v>2.9359101377390801E-2</v>
      </c>
      <c r="V241" s="5">
        <f t="shared" si="403"/>
        <v>1.4457115265087001E-3</v>
      </c>
      <c r="W241" s="5">
        <f t="shared" si="404"/>
        <v>5.8174694744508412E-2</v>
      </c>
      <c r="X241" s="5">
        <f t="shared" si="405"/>
        <v>3.0848475517011954E-2</v>
      </c>
      <c r="Y241" s="5">
        <f t="shared" si="406"/>
        <v>8.1790583165330475E-3</v>
      </c>
      <c r="Z241" s="5">
        <f t="shared" si="407"/>
        <v>4.0138875292734296E-3</v>
      </c>
      <c r="AA241" s="5">
        <f t="shared" si="408"/>
        <v>5.1894471987605174E-3</v>
      </c>
      <c r="AB241" s="5">
        <f t="shared" si="409"/>
        <v>3.3546483343540726E-3</v>
      </c>
      <c r="AC241" s="5">
        <f t="shared" si="410"/>
        <v>6.1946554094300288E-5</v>
      </c>
      <c r="AD241" s="5">
        <f t="shared" si="411"/>
        <v>1.8803124432293487E-2</v>
      </c>
      <c r="AE241" s="5">
        <f t="shared" si="412"/>
        <v>9.9707910155848369E-3</v>
      </c>
      <c r="AF241" s="5">
        <f t="shared" si="413"/>
        <v>2.6436211129285464E-3</v>
      </c>
      <c r="AG241" s="5">
        <f t="shared" si="414"/>
        <v>4.6728038446149588E-4</v>
      </c>
      <c r="AH241" s="5">
        <f t="shared" si="415"/>
        <v>5.321141422341525E-4</v>
      </c>
      <c r="AI241" s="5">
        <f t="shared" si="416"/>
        <v>6.879560587333463E-4</v>
      </c>
      <c r="AJ241" s="5">
        <f t="shared" si="417"/>
        <v>4.4471993993692337E-4</v>
      </c>
      <c r="AK241" s="5">
        <f t="shared" si="418"/>
        <v>1.916554819326129E-4</v>
      </c>
      <c r="AL241" s="5">
        <f t="shared" si="419"/>
        <v>1.6987623851848605E-6</v>
      </c>
      <c r="AM241" s="5">
        <f t="shared" si="420"/>
        <v>4.8620107415303596E-3</v>
      </c>
      <c r="AN241" s="5">
        <f t="shared" si="421"/>
        <v>2.5781934908684122E-3</v>
      </c>
      <c r="AO241" s="5">
        <f t="shared" si="422"/>
        <v>6.8357332282075779E-4</v>
      </c>
      <c r="AP241" s="5">
        <f t="shared" si="423"/>
        <v>1.2082684751350732E-4</v>
      </c>
      <c r="AQ241" s="5">
        <f t="shared" si="424"/>
        <v>1.6017806641220147E-5</v>
      </c>
      <c r="AR241" s="5">
        <f t="shared" si="425"/>
        <v>5.6433162773116613E-5</v>
      </c>
      <c r="AS241" s="5">
        <f t="shared" si="426"/>
        <v>7.2960917896759691E-5</v>
      </c>
      <c r="AT241" s="5">
        <f t="shared" si="427"/>
        <v>4.7164603920388447E-5</v>
      </c>
      <c r="AU241" s="5">
        <f t="shared" si="428"/>
        <v>2.0325949171078191E-5</v>
      </c>
      <c r="AV241" s="5">
        <f t="shared" si="429"/>
        <v>6.5697182107575064E-6</v>
      </c>
      <c r="AW241" s="5">
        <f t="shared" si="430"/>
        <v>3.2350844874702138E-8</v>
      </c>
      <c r="AX241" s="5">
        <f t="shared" si="431"/>
        <v>1.0476604803932427E-3</v>
      </c>
      <c r="AY241" s="5">
        <f t="shared" si="432"/>
        <v>5.5554616696296046E-4</v>
      </c>
      <c r="AZ241" s="5">
        <f t="shared" si="433"/>
        <v>1.4729559308727179E-4</v>
      </c>
      <c r="BA241" s="5">
        <f t="shared" si="434"/>
        <v>2.6035630079780177E-5</v>
      </c>
      <c r="BB241" s="5">
        <f t="shared" si="435"/>
        <v>3.4514985450864596E-6</v>
      </c>
      <c r="BC241" s="5">
        <f t="shared" si="436"/>
        <v>3.6604736417685449E-7</v>
      </c>
      <c r="BD241" s="5">
        <f t="shared" si="437"/>
        <v>4.9874979943301805E-6</v>
      </c>
      <c r="BE241" s="5">
        <f t="shared" si="438"/>
        <v>6.448201975451347E-6</v>
      </c>
      <c r="BF241" s="5">
        <f t="shared" si="439"/>
        <v>4.1683534272577431E-6</v>
      </c>
      <c r="BG241" s="5">
        <f t="shared" si="440"/>
        <v>1.796384000860972E-6</v>
      </c>
      <c r="BH241" s="5">
        <f t="shared" si="441"/>
        <v>5.8062413640010744E-7</v>
      </c>
      <c r="BI241" s="5">
        <f t="shared" si="442"/>
        <v>1.501346650198591E-7</v>
      </c>
      <c r="BJ241" s="8">
        <f t="shared" si="443"/>
        <v>0.55451928586363508</v>
      </c>
      <c r="BK241" s="8">
        <f t="shared" si="444"/>
        <v>0.29329249112150629</v>
      </c>
      <c r="BL241" s="8">
        <f t="shared" si="445"/>
        <v>0.14833765222310449</v>
      </c>
      <c r="BM241" s="8">
        <f t="shared" si="446"/>
        <v>0.2751925386944955</v>
      </c>
      <c r="BN241" s="8">
        <f t="shared" si="447"/>
        <v>0.72441526422690572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1.23157894736842</v>
      </c>
      <c r="F242">
        <f>VLOOKUP(B242,home!$B$2:$E$405,3,FALSE)</f>
        <v>0.91</v>
      </c>
      <c r="G242">
        <f>VLOOKUP(C242,away!$B$2:$E$405,4,FALSE)</f>
        <v>0.66</v>
      </c>
      <c r="H242">
        <f>VLOOKUP(A242,away!$A$2:$E$405,3,FALSE)</f>
        <v>1.1684210526315799</v>
      </c>
      <c r="I242">
        <f>VLOOKUP(C242,away!$B$2:$E$405,3,FALSE)</f>
        <v>1.78</v>
      </c>
      <c r="J242">
        <f>VLOOKUP(B242,home!$B$2:$E$405,4,FALSE)</f>
        <v>1.07</v>
      </c>
      <c r="K242" s="3">
        <f t="shared" si="392"/>
        <v>0.73968631578947308</v>
      </c>
      <c r="L242" s="3">
        <f t="shared" si="393"/>
        <v>2.2253747368421073</v>
      </c>
      <c r="M242" s="5">
        <f t="shared" si="394"/>
        <v>5.1557321438873163E-2</v>
      </c>
      <c r="N242" s="5">
        <f t="shared" si="395"/>
        <v>3.8136245147093704E-2</v>
      </c>
      <c r="O242" s="5">
        <f t="shared" si="396"/>
        <v>0.11473436062931631</v>
      </c>
      <c r="P242" s="5">
        <f t="shared" si="397"/>
        <v>8.4867436508359748E-2</v>
      </c>
      <c r="Q242" s="5">
        <f t="shared" si="398"/>
        <v>1.4104429335448955E-2</v>
      </c>
      <c r="R242" s="5">
        <f t="shared" si="399"/>
        <v>0.12766347379610613</v>
      </c>
      <c r="S242" s="5">
        <f t="shared" si="400"/>
        <v>3.4924631354442071E-2</v>
      </c>
      <c r="T242" s="5">
        <f t="shared" si="401"/>
        <v>3.138764072068282E-2</v>
      </c>
      <c r="U242" s="5">
        <f t="shared" si="402"/>
        <v>9.4430924593127671E-2</v>
      </c>
      <c r="V242" s="5">
        <f t="shared" si="403"/>
        <v>6.3876345165859837E-3</v>
      </c>
      <c r="W242" s="5">
        <f t="shared" si="404"/>
        <v>3.477617790483735E-3</v>
      </c>
      <c r="X242" s="5">
        <f t="shared" si="405"/>
        <v>7.7390027753351728E-3</v>
      </c>
      <c r="Y242" s="5">
        <f t="shared" si="406"/>
        <v>8.6110906322909245E-3</v>
      </c>
      <c r="Z242" s="5">
        <f t="shared" si="407"/>
        <v>9.4699689801119646E-2</v>
      </c>
      <c r="AA242" s="5">
        <f t="shared" si="408"/>
        <v>7.0048064655396119E-2</v>
      </c>
      <c r="AB242" s="5">
        <f t="shared" si="409"/>
        <v>2.5906797436566379E-2</v>
      </c>
      <c r="AC242" s="5">
        <f t="shared" si="410"/>
        <v>6.5715953579174196E-4</v>
      </c>
      <c r="AD242" s="5">
        <f t="shared" si="411"/>
        <v>6.4308657279171029E-4</v>
      </c>
      <c r="AE242" s="5">
        <f t="shared" si="412"/>
        <v>1.4311086126930451E-3</v>
      </c>
      <c r="AF242" s="5">
        <f t="shared" si="413"/>
        <v>1.5923764761821293E-3</v>
      </c>
      <c r="AG242" s="5">
        <f t="shared" si="414"/>
        <v>1.1812114605457894E-3</v>
      </c>
      <c r="AH242" s="5">
        <f t="shared" si="415"/>
        <v>5.2685574317548965E-2</v>
      </c>
      <c r="AI242" s="5">
        <f t="shared" si="416"/>
        <v>3.8970798362200271E-2</v>
      </c>
      <c r="AJ242" s="5">
        <f t="shared" si="417"/>
        <v>1.4413083131955173E-2</v>
      </c>
      <c r="AK242" s="5">
        <f t="shared" si="418"/>
        <v>3.5537201203477745E-3</v>
      </c>
      <c r="AL242" s="5">
        <f t="shared" si="419"/>
        <v>4.3269466778480297E-5</v>
      </c>
      <c r="AM242" s="5">
        <f t="shared" si="420"/>
        <v>9.5136467552395826E-5</v>
      </c>
      <c r="AN242" s="5">
        <f t="shared" si="421"/>
        <v>2.1171429144350057E-4</v>
      </c>
      <c r="AO242" s="5">
        <f t="shared" si="422"/>
        <v>2.3557181780339663E-4</v>
      </c>
      <c r="AP242" s="5">
        <f t="shared" si="423"/>
        <v>1.7474519068388355E-4</v>
      </c>
      <c r="AQ242" s="5">
        <f t="shared" si="424"/>
        <v>9.7218383183142825E-5</v>
      </c>
      <c r="AR242" s="5">
        <f t="shared" si="425"/>
        <v>2.344902921645815E-2</v>
      </c>
      <c r="AS242" s="5">
        <f t="shared" si="426"/>
        <v>1.7344926029961644E-2</v>
      </c>
      <c r="AT242" s="5">
        <f t="shared" si="427"/>
        <v>6.4149022163716282E-3</v>
      </c>
      <c r="AU242" s="5">
        <f t="shared" si="428"/>
        <v>1.5816717955258852E-3</v>
      </c>
      <c r="AV242" s="5">
        <f t="shared" si="429"/>
        <v>2.9248524580516565E-4</v>
      </c>
      <c r="AW242" s="5">
        <f t="shared" si="430"/>
        <v>1.9784714168023522E-6</v>
      </c>
      <c r="AX242" s="5">
        <f t="shared" si="431"/>
        <v>1.1728523863509399E-5</v>
      </c>
      <c r="AY242" s="5">
        <f t="shared" si="432"/>
        <v>2.6100360706303606E-5</v>
      </c>
      <c r="AZ242" s="5">
        <f t="shared" si="433"/>
        <v>2.9041541669137229E-5</v>
      </c>
      <c r="BA242" s="5">
        <f t="shared" si="434"/>
        <v>2.1542771049815119E-5</v>
      </c>
      <c r="BB242" s="5">
        <f t="shared" si="435"/>
        <v>1.1985184613958025E-5</v>
      </c>
      <c r="BC242" s="5">
        <f t="shared" si="436"/>
        <v>5.33430541125818E-6</v>
      </c>
      <c r="BD242" s="5">
        <f t="shared" si="437"/>
        <v>8.6971462036297496E-3</v>
      </c>
      <c r="BE242" s="5">
        <f t="shared" si="438"/>
        <v>6.4331600332452913E-3</v>
      </c>
      <c r="BF242" s="5">
        <f t="shared" si="439"/>
        <v>2.3792602219376464E-3</v>
      </c>
      <c r="BG242" s="5">
        <f t="shared" si="440"/>
        <v>5.8663540928983397E-4</v>
      </c>
      <c r="BH242" s="5">
        <f t="shared" si="441"/>
        <v>1.0848154615231172E-4</v>
      </c>
      <c r="BI242" s="5">
        <f t="shared" si="442"/>
        <v>1.6048463040909834E-5</v>
      </c>
      <c r="BJ242" s="8">
        <f t="shared" si="443"/>
        <v>0.10922392836152828</v>
      </c>
      <c r="BK242" s="8">
        <f t="shared" si="444"/>
        <v>0.17846355318153748</v>
      </c>
      <c r="BL242" s="8">
        <f t="shared" si="445"/>
        <v>0.60971054342398323</v>
      </c>
      <c r="BM242" s="8">
        <f t="shared" si="446"/>
        <v>0.56101032602368106</v>
      </c>
      <c r="BN242" s="8">
        <f t="shared" si="447"/>
        <v>0.43106326685519802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1.36434108527132</v>
      </c>
      <c r="F243">
        <f>VLOOKUP(B243,home!$B$2:$E$405,3,FALSE)</f>
        <v>0.68</v>
      </c>
      <c r="G243">
        <f>VLOOKUP(C243,away!$B$2:$E$405,4,FALSE)</f>
        <v>1.1000000000000001</v>
      </c>
      <c r="H243">
        <f>VLOOKUP(A243,away!$A$2:$E$405,3,FALSE)</f>
        <v>1.1434108527131801</v>
      </c>
      <c r="I243">
        <f>VLOOKUP(C243,away!$B$2:$E$405,3,FALSE)</f>
        <v>0.79</v>
      </c>
      <c r="J243">
        <f>VLOOKUP(B243,home!$B$2:$E$405,4,FALSE)</f>
        <v>1.21</v>
      </c>
      <c r="K243" s="3">
        <f t="shared" si="392"/>
        <v>1.0205271317829476</v>
      </c>
      <c r="L243" s="3">
        <f t="shared" si="393"/>
        <v>1.0929864341085289</v>
      </c>
      <c r="M243" s="5">
        <f t="shared" si="394"/>
        <v>0.12081273632423364</v>
      </c>
      <c r="N243" s="5">
        <f t="shared" si="395"/>
        <v>0.12329267528381968</v>
      </c>
      <c r="O243" s="5">
        <f t="shared" si="396"/>
        <v>0.13204668186991808</v>
      </c>
      <c r="P243" s="5">
        <f t="shared" si="397"/>
        <v>0.13475722151016284</v>
      </c>
      <c r="Q243" s="5">
        <f t="shared" si="398"/>
        <v>6.2911760138621403E-2</v>
      </c>
      <c r="R243" s="5">
        <f t="shared" si="399"/>
        <v>7.2162615976432545E-2</v>
      </c>
      <c r="S243" s="5">
        <f t="shared" si="400"/>
        <v>3.7577802849368347E-2</v>
      </c>
      <c r="T243" s="5">
        <f t="shared" si="401"/>
        <v>6.876170037740291E-2</v>
      </c>
      <c r="U243" s="5">
        <f t="shared" si="402"/>
        <v>7.3643907504383016E-2</v>
      </c>
      <c r="V243" s="5">
        <f t="shared" si="403"/>
        <v>4.6572355204957385E-3</v>
      </c>
      <c r="W243" s="5">
        <f t="shared" si="404"/>
        <v>2.1401052709894699E-2</v>
      </c>
      <c r="X243" s="5">
        <f t="shared" si="405"/>
        <v>2.3391060287556477E-2</v>
      </c>
      <c r="Y243" s="5">
        <f t="shared" si="406"/>
        <v>1.2783055786856987E-2</v>
      </c>
      <c r="Z243" s="5">
        <f t="shared" si="407"/>
        <v>2.6290920104008058E-2</v>
      </c>
      <c r="AA243" s="5">
        <f t="shared" si="408"/>
        <v>2.6830597285677979E-2</v>
      </c>
      <c r="AB243" s="5">
        <f t="shared" si="409"/>
        <v>1.3690676245988142E-2</v>
      </c>
      <c r="AC243" s="5">
        <f t="shared" si="410"/>
        <v>3.2467402535281886E-4</v>
      </c>
      <c r="AD243" s="5">
        <f t="shared" si="411"/>
        <v>5.4600887347911273E-3</v>
      </c>
      <c r="AE243" s="5">
        <f t="shared" si="412"/>
        <v>5.9678029161555034E-3</v>
      </c>
      <c r="AF243" s="5">
        <f t="shared" si="413"/>
        <v>3.2613638143956418E-3</v>
      </c>
      <c r="AG243" s="5">
        <f t="shared" si="414"/>
        <v>1.1882088019422943E-3</v>
      </c>
      <c r="AH243" s="5">
        <f t="shared" si="415"/>
        <v>7.1839047534779992E-3</v>
      </c>
      <c r="AI243" s="5">
        <f t="shared" si="416"/>
        <v>7.3313697130687853E-3</v>
      </c>
      <c r="AJ243" s="5">
        <f t="shared" si="417"/>
        <v>3.7409308526592296E-3</v>
      </c>
      <c r="AK243" s="5">
        <f t="shared" si="418"/>
        <v>1.2725738110875536E-3</v>
      </c>
      <c r="AL243" s="5">
        <f t="shared" si="419"/>
        <v>1.4485946063052588E-5</v>
      </c>
      <c r="AM243" s="5">
        <f t="shared" si="420"/>
        <v>1.114433739159355E-3</v>
      </c>
      <c r="AN243" s="5">
        <f t="shared" si="421"/>
        <v>1.218060958614018E-3</v>
      </c>
      <c r="AO243" s="5">
        <f t="shared" si="422"/>
        <v>6.6566205184117591E-4</v>
      </c>
      <c r="AP243" s="5">
        <f t="shared" si="423"/>
        <v>2.4251986412108457E-4</v>
      </c>
      <c r="AQ243" s="5">
        <f t="shared" si="424"/>
        <v>6.626773037154728E-5</v>
      </c>
      <c r="AR243" s="5">
        <f t="shared" si="425"/>
        <v>1.5703820878958461E-3</v>
      </c>
      <c r="AS243" s="5">
        <f t="shared" si="426"/>
        <v>1.6026175279636645E-3</v>
      </c>
      <c r="AT243" s="5">
        <f t="shared" si="427"/>
        <v>8.1775733457891818E-4</v>
      </c>
      <c r="AU243" s="5">
        <f t="shared" si="428"/>
        <v>2.7818118238409726E-4</v>
      </c>
      <c r="AV243" s="5">
        <f t="shared" si="429"/>
        <v>7.0972861043607925E-5</v>
      </c>
      <c r="AW243" s="5">
        <f t="shared" si="430"/>
        <v>4.4883187305593E-7</v>
      </c>
      <c r="AX243" s="5">
        <f t="shared" si="431"/>
        <v>1.8955164456440694E-4</v>
      </c>
      <c r="AY243" s="5">
        <f t="shared" si="432"/>
        <v>2.0717737607185848E-4</v>
      </c>
      <c r="AZ243" s="5">
        <f t="shared" si="433"/>
        <v>1.1322103075037113E-4</v>
      </c>
      <c r="BA243" s="5">
        <f t="shared" si="434"/>
        <v>4.1249683555313417E-5</v>
      </c>
      <c r="BB243" s="5">
        <f t="shared" si="435"/>
        <v>1.1271336134306806E-5</v>
      </c>
      <c r="BC243" s="5">
        <f t="shared" si="436"/>
        <v>2.4638834978149219E-6</v>
      </c>
      <c r="BD243" s="5">
        <f t="shared" si="437"/>
        <v>2.8606771973953109E-4</v>
      </c>
      <c r="BE243" s="5">
        <f t="shared" si="438"/>
        <v>2.9193986952147176E-4</v>
      </c>
      <c r="BF243" s="5">
        <f t="shared" si="439"/>
        <v>1.4896627884791779E-4</v>
      </c>
      <c r="BG243" s="5">
        <f t="shared" si="440"/>
        <v>5.0674709761681444E-5</v>
      </c>
      <c r="BH243" s="5">
        <f t="shared" si="441"/>
        <v>1.2928729051755522E-5</v>
      </c>
      <c r="BI243" s="5">
        <f t="shared" si="442"/>
        <v>2.6388237553573877E-6</v>
      </c>
      <c r="BJ243" s="8">
        <f t="shared" si="443"/>
        <v>0.33229064815011805</v>
      </c>
      <c r="BK243" s="8">
        <f t="shared" si="444"/>
        <v>0.29835133355174831</v>
      </c>
      <c r="BL243" s="8">
        <f t="shared" si="445"/>
        <v>0.34303638513723717</v>
      </c>
      <c r="BM243" s="8">
        <f t="shared" si="446"/>
        <v>0.3537788672957245</v>
      </c>
      <c r="BN243" s="8">
        <f t="shared" si="447"/>
        <v>0.64598369110318832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1.36434108527132</v>
      </c>
      <c r="F244">
        <f>VLOOKUP(B244,home!$B$2:$E$405,3,FALSE)</f>
        <v>1.52</v>
      </c>
      <c r="G244">
        <f>VLOOKUP(C244,away!$B$2:$E$405,4,FALSE)</f>
        <v>0.68</v>
      </c>
      <c r="H244">
        <f>VLOOKUP(A244,away!$A$2:$E$405,3,FALSE)</f>
        <v>1.1434108527131801</v>
      </c>
      <c r="I244">
        <f>VLOOKUP(C244,away!$B$2:$E$405,3,FALSE)</f>
        <v>1.2</v>
      </c>
      <c r="J244">
        <f>VLOOKUP(B244,home!$B$2:$E$405,4,FALSE)</f>
        <v>0.54</v>
      </c>
      <c r="K244" s="3">
        <f t="shared" si="392"/>
        <v>1.4101829457364365</v>
      </c>
      <c r="L244" s="3">
        <f t="shared" si="393"/>
        <v>0.74093023255814083</v>
      </c>
      <c r="M244" s="5">
        <f t="shared" si="394"/>
        <v>0.11635456228222786</v>
      </c>
      <c r="N244" s="5">
        <f t="shared" si="395"/>
        <v>0.16408121938902576</v>
      </c>
      <c r="O244" s="5">
        <f t="shared" si="396"/>
        <v>8.6210612890971774E-2</v>
      </c>
      <c r="P244" s="5">
        <f t="shared" si="397"/>
        <v>0.12157273604033418</v>
      </c>
      <c r="Q244" s="5">
        <f t="shared" si="398"/>
        <v>0.11569226864902146</v>
      </c>
      <c r="R244" s="5">
        <f t="shared" si="399"/>
        <v>3.1938024729143782E-2</v>
      </c>
      <c r="S244" s="5">
        <f t="shared" si="400"/>
        <v>3.175623254136524E-2</v>
      </c>
      <c r="T244" s="5">
        <f t="shared" si="401"/>
        <v>8.5719899515298376E-2</v>
      </c>
      <c r="U244" s="5">
        <f t="shared" si="402"/>
        <v>4.5038457793547135E-2</v>
      </c>
      <c r="V244" s="5">
        <f t="shared" si="403"/>
        <v>3.6867122169624506E-3</v>
      </c>
      <c r="W244" s="5">
        <f t="shared" si="404"/>
        <v>5.438242140080278E-2</v>
      </c>
      <c r="X244" s="5">
        <f t="shared" si="405"/>
        <v>4.0293580135571619E-2</v>
      </c>
      <c r="Y244" s="5">
        <f t="shared" si="406"/>
        <v>1.4927365850224581E-2</v>
      </c>
      <c r="Z244" s="5">
        <f t="shared" si="407"/>
        <v>7.887949363337388E-3</v>
      </c>
      <c r="AA244" s="5">
        <f t="shared" si="408"/>
        <v>1.1123451669010966E-2</v>
      </c>
      <c r="AB244" s="5">
        <f t="shared" si="409"/>
        <v>7.843050920681386E-3</v>
      </c>
      <c r="AC244" s="5">
        <f t="shared" si="410"/>
        <v>2.4075317848425596E-4</v>
      </c>
      <c r="AD244" s="5">
        <f t="shared" si="411"/>
        <v>1.9172290801816063E-2</v>
      </c>
      <c r="AE244" s="5">
        <f t="shared" si="412"/>
        <v>1.4205329882461881E-2</v>
      </c>
      <c r="AF244" s="5">
        <f t="shared" si="413"/>
        <v>5.2625791866887936E-3</v>
      </c>
      <c r="AG244" s="5">
        <f t="shared" si="414"/>
        <v>1.2997346735496536E-3</v>
      </c>
      <c r="AH244" s="5">
        <f t="shared" si="415"/>
        <v>1.4611050390461019E-3</v>
      </c>
      <c r="AI244" s="5">
        <f t="shared" si="416"/>
        <v>2.0604254079923832E-3</v>
      </c>
      <c r="AJ244" s="5">
        <f t="shared" si="417"/>
        <v>1.4527883856564495E-3</v>
      </c>
      <c r="AK244" s="5">
        <f t="shared" si="418"/>
        <v>6.8289913507223166E-4</v>
      </c>
      <c r="AL244" s="5">
        <f t="shared" si="419"/>
        <v>1.0062011164716834E-5</v>
      </c>
      <c r="AM244" s="5">
        <f t="shared" si="420"/>
        <v>5.4072875038841126E-3</v>
      </c>
      <c r="AN244" s="5">
        <f t="shared" si="421"/>
        <v>4.0064227877615842E-3</v>
      </c>
      <c r="AO244" s="5">
        <f t="shared" si="422"/>
        <v>1.4842398839312126E-3</v>
      </c>
      <c r="AP244" s="5">
        <f t="shared" si="423"/>
        <v>3.6657273412440722E-4</v>
      </c>
      <c r="AQ244" s="5">
        <f t="shared" si="424"/>
        <v>6.7901205286067631E-5</v>
      </c>
      <c r="AR244" s="5">
        <f t="shared" si="425"/>
        <v>2.1651537927446006E-4</v>
      </c>
      <c r="AS244" s="5">
        <f t="shared" si="426"/>
        <v>3.0532629534249983E-4</v>
      </c>
      <c r="AT244" s="5">
        <f t="shared" si="427"/>
        <v>2.1528296728843993E-4</v>
      </c>
      <c r="AU244" s="5">
        <f t="shared" si="428"/>
        <v>1.0119612299256441E-4</v>
      </c>
      <c r="AV244" s="5">
        <f t="shared" si="429"/>
        <v>3.567626170469029E-5</v>
      </c>
      <c r="AW244" s="5">
        <f t="shared" si="430"/>
        <v>2.9203511027208335E-7</v>
      </c>
      <c r="AX244" s="5">
        <f t="shared" si="431"/>
        <v>1.2708774367785202E-3</v>
      </c>
      <c r="AY244" s="5">
        <f t="shared" si="432"/>
        <v>9.4163151478520281E-4</v>
      </c>
      <c r="AZ244" s="5">
        <f t="shared" si="433"/>
        <v>3.4884162861693733E-4</v>
      </c>
      <c r="BA244" s="5">
        <f t="shared" si="434"/>
        <v>8.6155769672369354E-5</v>
      </c>
      <c r="BB244" s="5">
        <f t="shared" si="435"/>
        <v>1.5958853614893555E-5</v>
      </c>
      <c r="BC244" s="5">
        <f t="shared" si="436"/>
        <v>2.364879424048883E-6</v>
      </c>
      <c r="BD244" s="5">
        <f t="shared" si="437"/>
        <v>2.6737131719706616E-5</v>
      </c>
      <c r="BE244" s="5">
        <f t="shared" si="438"/>
        <v>3.7704247169038983E-5</v>
      </c>
      <c r="BF244" s="5">
        <f t="shared" si="439"/>
        <v>2.6584943169805059E-5</v>
      </c>
      <c r="BG244" s="5">
        <f t="shared" si="440"/>
        <v>1.2496544490477157E-5</v>
      </c>
      <c r="BH244" s="5">
        <f t="shared" si="441"/>
        <v>4.4056034802768762E-6</v>
      </c>
      <c r="BI244" s="5">
        <f t="shared" si="442"/>
        <v>1.2425413787127083E-6</v>
      </c>
      <c r="BJ244" s="8">
        <f t="shared" si="443"/>
        <v>0.52903494368234039</v>
      </c>
      <c r="BK244" s="8">
        <f t="shared" si="444"/>
        <v>0.27456268978532389</v>
      </c>
      <c r="BL244" s="8">
        <f t="shared" si="445"/>
        <v>0.18879398400913289</v>
      </c>
      <c r="BM244" s="8">
        <f t="shared" si="446"/>
        <v>0.36348880337973477</v>
      </c>
      <c r="BN244" s="8">
        <f t="shared" si="447"/>
        <v>0.63584942398072475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1.36434108527132</v>
      </c>
      <c r="F245">
        <f>VLOOKUP(B245,home!$B$2:$E$405,3,FALSE)</f>
        <v>1.3</v>
      </c>
      <c r="G245">
        <f>VLOOKUP(C245,away!$B$2:$E$405,4,FALSE)</f>
        <v>1.01</v>
      </c>
      <c r="H245">
        <f>VLOOKUP(A245,away!$A$2:$E$405,3,FALSE)</f>
        <v>1.1434108527131801</v>
      </c>
      <c r="I245">
        <f>VLOOKUP(C245,away!$B$2:$E$405,3,FALSE)</f>
        <v>0.85</v>
      </c>
      <c r="J245">
        <f>VLOOKUP(B245,home!$B$2:$E$405,4,FALSE)</f>
        <v>0.67</v>
      </c>
      <c r="K245" s="3">
        <f t="shared" si="392"/>
        <v>1.7913798449612433</v>
      </c>
      <c r="L245" s="3">
        <f t="shared" si="393"/>
        <v>0.65117248062015609</v>
      </c>
      <c r="M245" s="5">
        <f t="shared" si="394"/>
        <v>8.6938672248556406E-2</v>
      </c>
      <c r="N245" s="5">
        <f t="shared" si="395"/>
        <v>0.15574018521375529</v>
      </c>
      <c r="O245" s="5">
        <f t="shared" si="396"/>
        <v>5.6612070869915203E-2</v>
      </c>
      <c r="P245" s="5">
        <f t="shared" si="397"/>
        <v>0.1014137227378836</v>
      </c>
      <c r="Q245" s="5">
        <f t="shared" si="398"/>
        <v>0.13949491442122616</v>
      </c>
      <c r="R245" s="5">
        <f t="shared" si="399"/>
        <v>1.8432111310703381E-2</v>
      </c>
      <c r="S245" s="5">
        <f t="shared" si="400"/>
        <v>2.9574707358517045E-2</v>
      </c>
      <c r="T245" s="5">
        <f t="shared" si="401"/>
        <v>9.0835249457566228E-2</v>
      </c>
      <c r="U245" s="5">
        <f t="shared" si="402"/>
        <v>3.3018912702076193E-2</v>
      </c>
      <c r="V245" s="5">
        <f t="shared" si="403"/>
        <v>3.8332016690465201E-3</v>
      </c>
      <c r="W245" s="5">
        <f t="shared" si="404"/>
        <v>8.3296126056259329E-2</v>
      </c>
      <c r="X245" s="5">
        <f t="shared" si="405"/>
        <v>5.4240145030103604E-2</v>
      </c>
      <c r="Y245" s="5">
        <f t="shared" si="406"/>
        <v>1.7659844894224796E-2</v>
      </c>
      <c r="Z245" s="5">
        <f t="shared" si="407"/>
        <v>4.0008278817525193E-3</v>
      </c>
      <c r="AA245" s="5">
        <f t="shared" si="408"/>
        <v>7.1670024305304459E-3</v>
      </c>
      <c r="AB245" s="5">
        <f t="shared" si="409"/>
        <v>6.4194118514202432E-3</v>
      </c>
      <c r="AC245" s="5">
        <f t="shared" si="410"/>
        <v>2.7946370211957903E-4</v>
      </c>
      <c r="AD245" s="5">
        <f t="shared" si="411"/>
        <v>3.7303750345133509E-2</v>
      </c>
      <c r="AE245" s="5">
        <f t="shared" si="412"/>
        <v>2.4291175648675594E-2</v>
      </c>
      <c r="AF245" s="5">
        <f t="shared" si="413"/>
        <v>7.9088725521640063E-3</v>
      </c>
      <c r="AG245" s="5">
        <f t="shared" si="414"/>
        <v>1.7166800529004338E-3</v>
      </c>
      <c r="AH245" s="5">
        <f t="shared" si="415"/>
        <v>6.5130725407376805E-4</v>
      </c>
      <c r="AI245" s="5">
        <f t="shared" si="416"/>
        <v>1.1667386878247996E-3</v>
      </c>
      <c r="AJ245" s="5">
        <f t="shared" si="417"/>
        <v>1.045036084852937E-3</v>
      </c>
      <c r="AK245" s="5">
        <f t="shared" si="418"/>
        <v>6.2401885988758621E-4</v>
      </c>
      <c r="AL245" s="5">
        <f t="shared" si="419"/>
        <v>1.3039745682349357E-5</v>
      </c>
      <c r="AM245" s="5">
        <f t="shared" si="420"/>
        <v>1.3365037301947635E-2</v>
      </c>
      <c r="AN245" s="5">
        <f t="shared" si="421"/>
        <v>8.7029444934901608E-3</v>
      </c>
      <c r="AO245" s="5">
        <f t="shared" si="422"/>
        <v>2.833558977262758E-3</v>
      </c>
      <c r="AP245" s="5">
        <f t="shared" si="423"/>
        <v>6.1504520940256749E-4</v>
      </c>
      <c r="AQ245" s="5">
        <f t="shared" si="424"/>
        <v>1.001251286750533E-4</v>
      </c>
      <c r="AR245" s="5">
        <f t="shared" si="425"/>
        <v>8.4822672056223574E-5</v>
      </c>
      <c r="AS245" s="5">
        <f t="shared" si="426"/>
        <v>1.5194962511727613E-4</v>
      </c>
      <c r="AT245" s="5">
        <f t="shared" si="427"/>
        <v>1.3609974794225261E-4</v>
      </c>
      <c r="AU245" s="5">
        <f t="shared" si="428"/>
        <v>8.1268781789352231E-5</v>
      </c>
      <c r="AV245" s="5">
        <f t="shared" si="429"/>
        <v>3.6395814430499738E-5</v>
      </c>
      <c r="AW245" s="5">
        <f t="shared" si="430"/>
        <v>4.2252298820404996E-7</v>
      </c>
      <c r="AX245" s="5">
        <f t="shared" si="431"/>
        <v>3.990309741644031E-3</v>
      </c>
      <c r="AY245" s="5">
        <f t="shared" si="432"/>
        <v>2.5983798929091178E-3</v>
      </c>
      <c r="AZ245" s="5">
        <f t="shared" si="433"/>
        <v>8.4599674022958283E-4</v>
      </c>
      <c r="BA245" s="5">
        <f t="shared" si="434"/>
        <v>1.8362993197728776E-4</v>
      </c>
      <c r="BB245" s="5">
        <f t="shared" si="435"/>
        <v>2.9893689580440245E-5</v>
      </c>
      <c r="BC245" s="5">
        <f t="shared" si="436"/>
        <v>3.8931895997968381E-6</v>
      </c>
      <c r="BD245" s="5">
        <f t="shared" si="437"/>
        <v>9.2056982959468491E-6</v>
      </c>
      <c r="BE245" s="5">
        <f t="shared" si="438"/>
        <v>1.6490902386153244E-5</v>
      </c>
      <c r="BF245" s="5">
        <f t="shared" si="439"/>
        <v>1.47707350798891E-5</v>
      </c>
      <c r="BG245" s="5">
        <f t="shared" si="440"/>
        <v>8.81999903912511E-6</v>
      </c>
      <c r="BH245" s="5">
        <f t="shared" si="441"/>
        <v>3.9499921278165637E-6</v>
      </c>
      <c r="BI245" s="5">
        <f t="shared" si="442"/>
        <v>1.4151872571052333E-6</v>
      </c>
      <c r="BJ245" s="8">
        <f t="shared" si="443"/>
        <v>0.64575575796872753</v>
      </c>
      <c r="BK245" s="8">
        <f t="shared" si="444"/>
        <v>0.22465118735471465</v>
      </c>
      <c r="BL245" s="8">
        <f t="shared" si="445"/>
        <v>0.12568179920680619</v>
      </c>
      <c r="BM245" s="8">
        <f t="shared" si="446"/>
        <v>0.43885993824003994</v>
      </c>
      <c r="BN245" s="8">
        <f t="shared" si="447"/>
        <v>0.55863167680204007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1.36434108527132</v>
      </c>
      <c r="F246">
        <f>VLOOKUP(B246,home!$B$2:$E$405,3,FALSE)</f>
        <v>1.24</v>
      </c>
      <c r="G246">
        <f>VLOOKUP(C246,away!$B$2:$E$405,4,FALSE)</f>
        <v>1.58</v>
      </c>
      <c r="H246">
        <f>VLOOKUP(A246,away!$A$2:$E$405,3,FALSE)</f>
        <v>1.1434108527131801</v>
      </c>
      <c r="I246">
        <f>VLOOKUP(C246,away!$B$2:$E$405,3,FALSE)</f>
        <v>0.73</v>
      </c>
      <c r="J246">
        <f>VLOOKUP(B246,home!$B$2:$E$405,4,FALSE)</f>
        <v>0.81</v>
      </c>
      <c r="K246" s="3">
        <f t="shared" si="392"/>
        <v>2.6730170542635703</v>
      </c>
      <c r="L246" s="3">
        <f t="shared" si="393"/>
        <v>0.67609883720930342</v>
      </c>
      <c r="M246" s="5">
        <f t="shared" si="394"/>
        <v>3.5115386193321739E-2</v>
      </c>
      <c r="N246" s="5">
        <f t="shared" si="395"/>
        <v>9.3864026161800521E-2</v>
      </c>
      <c r="O246" s="5">
        <f t="shared" si="396"/>
        <v>2.3741471773460459E-2</v>
      </c>
      <c r="P246" s="5">
        <f t="shared" si="397"/>
        <v>6.3461358943776969E-2</v>
      </c>
      <c r="Q246" s="5">
        <f t="shared" si="398"/>
        <v>0.12545007135616737</v>
      </c>
      <c r="R246" s="5">
        <f t="shared" si="399"/>
        <v>8.0257907298370568E-3</v>
      </c>
      <c r="S246" s="5">
        <f t="shared" si="400"/>
        <v>2.8672218332008715E-2</v>
      </c>
      <c r="T246" s="5">
        <f t="shared" si="401"/>
        <v>8.481664737172892E-2</v>
      </c>
      <c r="U246" s="5">
        <f t="shared" si="402"/>
        <v>2.1453075494804914E-2</v>
      </c>
      <c r="V246" s="5">
        <f t="shared" si="403"/>
        <v>5.7574570153903892E-3</v>
      </c>
      <c r="W246" s="5">
        <f t="shared" si="404"/>
        <v>0.11177672673120576</v>
      </c>
      <c r="X246" s="5">
        <f t="shared" si="405"/>
        <v>7.5572114970030274E-2</v>
      </c>
      <c r="Y246" s="5">
        <f t="shared" si="406"/>
        <v>2.5547109528342628E-2</v>
      </c>
      <c r="Z246" s="5">
        <f t="shared" si="407"/>
        <v>1.8087425933760134E-3</v>
      </c>
      <c r="AA246" s="5">
        <f t="shared" si="408"/>
        <v>4.8347997988670019E-3</v>
      </c>
      <c r="AB246" s="5">
        <f t="shared" si="409"/>
        <v>6.4617511581607891E-3</v>
      </c>
      <c r="AC246" s="5">
        <f t="shared" si="410"/>
        <v>6.5031330612018098E-4</v>
      </c>
      <c r="AD246" s="5">
        <f t="shared" si="411"/>
        <v>7.4695274205567916E-2</v>
      </c>
      <c r="AE246" s="5">
        <f t="shared" si="412"/>
        <v>5.0501388035414548E-2</v>
      </c>
      <c r="AF246" s="5">
        <f t="shared" si="413"/>
        <v>1.7071964864099801E-2</v>
      </c>
      <c r="AG246" s="5">
        <f t="shared" si="414"/>
        <v>3.8474451978319862E-3</v>
      </c>
      <c r="AH246" s="5">
        <f t="shared" si="415"/>
        <v>3.0572219104811561E-4</v>
      </c>
      <c r="AI246" s="5">
        <f t="shared" si="416"/>
        <v>8.1720063053843833E-4</v>
      </c>
      <c r="AJ246" s="5">
        <f t="shared" si="417"/>
        <v>1.0921956110920947E-3</v>
      </c>
      <c r="AK246" s="5">
        <f t="shared" si="418"/>
        <v>9.7315249834699694E-4</v>
      </c>
      <c r="AL246" s="5">
        <f t="shared" si="419"/>
        <v>4.7010465348042603E-5</v>
      </c>
      <c r="AM246" s="5">
        <f t="shared" si="420"/>
        <v>3.9932348364875372E-2</v>
      </c>
      <c r="AN246" s="5">
        <f t="shared" si="421"/>
        <v>2.6998214296529068E-2</v>
      </c>
      <c r="AO246" s="5">
        <f t="shared" si="422"/>
        <v>9.1267306463054462E-3</v>
      </c>
      <c r="AP246" s="5">
        <f t="shared" si="423"/>
        <v>2.0568573258298757E-3</v>
      </c>
      <c r="AQ246" s="5">
        <f t="shared" si="424"/>
        <v>3.4765971157475398E-4</v>
      </c>
      <c r="AR246" s="5">
        <f t="shared" si="425"/>
        <v>4.1339683575342298E-5</v>
      </c>
      <c r="AS246" s="5">
        <f t="shared" si="426"/>
        <v>1.1050167921474957E-4</v>
      </c>
      <c r="AT246" s="5">
        <f t="shared" si="427"/>
        <v>1.4768643653289396E-4</v>
      </c>
      <c r="AU246" s="5">
        <f t="shared" si="428"/>
        <v>1.3158945451194668E-4</v>
      </c>
      <c r="AV246" s="5">
        <f t="shared" si="429"/>
        <v>8.7935214017918436E-5</v>
      </c>
      <c r="AW246" s="5">
        <f t="shared" si="430"/>
        <v>2.359956338054751E-6</v>
      </c>
      <c r="AX246" s="5">
        <f t="shared" si="431"/>
        <v>1.7789974699350963E-2</v>
      </c>
      <c r="AY246" s="5">
        <f t="shared" si="432"/>
        <v>1.2027781208214114E-2</v>
      </c>
      <c r="AZ246" s="5">
        <f t="shared" si="433"/>
        <v>4.0659844445407357E-3</v>
      </c>
      <c r="BA246" s="5">
        <f t="shared" si="434"/>
        <v>9.1633578502170238E-4</v>
      </c>
      <c r="BB246" s="5">
        <f t="shared" si="435"/>
        <v>1.5488338968661178E-4</v>
      </c>
      <c r="BC246" s="5">
        <f t="shared" si="436"/>
        <v>2.0943295934030732E-5</v>
      </c>
      <c r="BD246" s="5">
        <f t="shared" si="437"/>
        <v>4.6582853326482441E-6</v>
      </c>
      <c r="BE246" s="5">
        <f t="shared" si="438"/>
        <v>1.2451676137794604E-5</v>
      </c>
      <c r="BF246" s="5">
        <f t="shared" si="439"/>
        <v>1.6641771335245864E-5</v>
      </c>
      <c r="BG246" s="5">
        <f t="shared" si="440"/>
        <v>1.4827912864088942E-5</v>
      </c>
      <c r="BH246" s="5">
        <f t="shared" si="441"/>
        <v>9.9088159912109806E-6</v>
      </c>
      <c r="BI246" s="5">
        <f t="shared" si="442"/>
        <v>5.2972868264133084E-6</v>
      </c>
      <c r="BJ246" s="8">
        <f t="shared" si="443"/>
        <v>0.77658048159005233</v>
      </c>
      <c r="BK246" s="8">
        <f t="shared" si="444"/>
        <v>0.14573152546418017</v>
      </c>
      <c r="BL246" s="8">
        <f t="shared" si="445"/>
        <v>6.8287998102496097E-2</v>
      </c>
      <c r="BM246" s="8">
        <f t="shared" si="446"/>
        <v>0.63072522133986442</v>
      </c>
      <c r="BN246" s="8">
        <f t="shared" si="447"/>
        <v>0.3496581051583641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1.1720779220779201</v>
      </c>
      <c r="F247">
        <f>VLOOKUP(B247,home!$B$2:$E$405,3,FALSE)</f>
        <v>0.79</v>
      </c>
      <c r="G247">
        <f>VLOOKUP(C247,away!$B$2:$E$405,4,FALSE)</f>
        <v>1.04</v>
      </c>
      <c r="H247">
        <f>VLOOKUP(A247,away!$A$2:$E$405,3,FALSE)</f>
        <v>0.83441558441558406</v>
      </c>
      <c r="I247">
        <f>VLOOKUP(C247,away!$B$2:$E$405,3,FALSE)</f>
        <v>0.73</v>
      </c>
      <c r="J247">
        <f>VLOOKUP(B247,home!$B$2:$E$405,4,FALSE)</f>
        <v>1.28</v>
      </c>
      <c r="K247" s="3">
        <f t="shared" si="392"/>
        <v>0.96297922077921916</v>
      </c>
      <c r="L247" s="3">
        <f t="shared" si="393"/>
        <v>0.77967792207792175</v>
      </c>
      <c r="M247" s="5">
        <f t="shared" si="394"/>
        <v>0.17505463691260514</v>
      </c>
      <c r="N247" s="5">
        <f t="shared" si="395"/>
        <v>0.16857397784788963</v>
      </c>
      <c r="O247" s="5">
        <f t="shared" si="396"/>
        <v>0.13648623555812506</v>
      </c>
      <c r="P247" s="5">
        <f t="shared" si="397"/>
        <v>0.13143340876485221</v>
      </c>
      <c r="Q247" s="5">
        <f t="shared" si="398"/>
        <v>8.1166618915807051E-2</v>
      </c>
      <c r="R247" s="5">
        <f t="shared" si="399"/>
        <v>5.3207652266098332E-2</v>
      </c>
      <c r="S247" s="5">
        <f t="shared" si="400"/>
        <v>2.4670498942814385E-2</v>
      </c>
      <c r="T247" s="5">
        <f t="shared" si="401"/>
        <v>6.3283820778366986E-2</v>
      </c>
      <c r="U247" s="5">
        <f t="shared" si="402"/>
        <v>5.1237863518699023E-2</v>
      </c>
      <c r="V247" s="5">
        <f t="shared" si="403"/>
        <v>2.0581052287899173E-3</v>
      </c>
      <c r="W247" s="5">
        <f t="shared" si="404"/>
        <v>2.6053922478942573E-2</v>
      </c>
      <c r="X247" s="5">
        <f t="shared" si="405"/>
        <v>2.0313668140361205E-2</v>
      </c>
      <c r="Y247" s="5">
        <f t="shared" si="406"/>
        <v>7.9190592827286486E-3</v>
      </c>
      <c r="Z247" s="5">
        <f t="shared" si="407"/>
        <v>1.382827725249206E-2</v>
      </c>
      <c r="AA247" s="5">
        <f t="shared" si="408"/>
        <v>1.3316343653323804E-2</v>
      </c>
      <c r="AB247" s="5">
        <f t="shared" si="409"/>
        <v>6.4116811174530289E-3</v>
      </c>
      <c r="AC247" s="5">
        <f t="shared" si="410"/>
        <v>9.6578342120577456E-5</v>
      </c>
      <c r="AD247" s="5">
        <f t="shared" si="411"/>
        <v>6.2723464917535734E-3</v>
      </c>
      <c r="AE247" s="5">
        <f t="shared" si="412"/>
        <v>4.8904100792431689E-3</v>
      </c>
      <c r="AF247" s="5">
        <f t="shared" si="413"/>
        <v>1.9064723843466185E-3</v>
      </c>
      <c r="AG247" s="5">
        <f t="shared" si="414"/>
        <v>4.9547814237543755E-4</v>
      </c>
      <c r="AH247" s="5">
        <f t="shared" si="415"/>
        <v>2.6954006185351004E-3</v>
      </c>
      <c r="AI247" s="5">
        <f t="shared" si="416"/>
        <v>2.5956147873247562E-3</v>
      </c>
      <c r="AJ247" s="5">
        <f t="shared" si="417"/>
        <v>1.2497615526705062E-3</v>
      </c>
      <c r="AK247" s="5">
        <f t="shared" si="418"/>
        <v>4.0116480205015705E-4</v>
      </c>
      <c r="AL247" s="5">
        <f t="shared" si="419"/>
        <v>2.9004934554467841E-6</v>
      </c>
      <c r="AM247" s="5">
        <f t="shared" si="420"/>
        <v>1.208027867417225E-3</v>
      </c>
      <c r="AN247" s="5">
        <f t="shared" si="421"/>
        <v>9.4187265748008541E-4</v>
      </c>
      <c r="AO247" s="5">
        <f t="shared" si="422"/>
        <v>3.6717865822304141E-4</v>
      </c>
      <c r="AP247" s="5">
        <f t="shared" si="423"/>
        <v>9.5427031091566787E-5</v>
      </c>
      <c r="AQ247" s="5">
        <f t="shared" si="424"/>
        <v>1.8600587327884506E-5</v>
      </c>
      <c r="AR247" s="5">
        <f t="shared" si="425"/>
        <v>4.2030887068539855E-4</v>
      </c>
      <c r="AS247" s="5">
        <f t="shared" si="426"/>
        <v>4.0474870877921866E-4</v>
      </c>
      <c r="AT247" s="5">
        <f t="shared" si="427"/>
        <v>1.9488229809580353E-4</v>
      </c>
      <c r="AU247" s="5">
        <f t="shared" si="428"/>
        <v>6.2555867854653471E-5</v>
      </c>
      <c r="AV247" s="5">
        <f t="shared" si="429"/>
        <v>1.5060000220460497E-5</v>
      </c>
      <c r="AW247" s="5">
        <f t="shared" si="430"/>
        <v>6.0492501191029409E-8</v>
      </c>
      <c r="AX247" s="5">
        <f t="shared" si="431"/>
        <v>1.9388428907417019E-4</v>
      </c>
      <c r="AY247" s="5">
        <f t="shared" si="432"/>
        <v>1.5116729962890414E-4</v>
      </c>
      <c r="AZ247" s="5">
        <f t="shared" si="433"/>
        <v>5.8930903030397265E-5</v>
      </c>
      <c r="BA247" s="5">
        <f t="shared" si="434"/>
        <v>1.5315708006971882E-5</v>
      </c>
      <c r="BB247" s="5">
        <f t="shared" si="435"/>
        <v>2.9853298485070059E-6</v>
      </c>
      <c r="BC247" s="5">
        <f t="shared" si="436"/>
        <v>4.6551915460022804E-7</v>
      </c>
      <c r="BD247" s="5">
        <f t="shared" si="437"/>
        <v>5.4617591154484883E-5</v>
      </c>
      <c r="BE247" s="5">
        <f t="shared" si="438"/>
        <v>5.2595605370783816E-5</v>
      </c>
      <c r="BF247" s="5">
        <f t="shared" si="439"/>
        <v>2.532423753818436E-5</v>
      </c>
      <c r="BG247" s="5">
        <f t="shared" si="440"/>
        <v>8.1289048437828754E-6</v>
      </c>
      <c r="BH247" s="5">
        <f t="shared" si="441"/>
        <v>1.9569916130636131E-6</v>
      </c>
      <c r="BI247" s="5">
        <f t="shared" si="442"/>
        <v>3.7690845172389309E-7</v>
      </c>
      <c r="BJ247" s="8">
        <f t="shared" si="443"/>
        <v>0.38392963039209821</v>
      </c>
      <c r="BK247" s="8">
        <f t="shared" si="444"/>
        <v>0.33346729598426655</v>
      </c>
      <c r="BL247" s="8">
        <f t="shared" si="445"/>
        <v>0.26884227385888732</v>
      </c>
      <c r="BM247" s="8">
        <f t="shared" si="446"/>
        <v>0.25399384041523898</v>
      </c>
      <c r="BN247" s="8">
        <f t="shared" si="447"/>
        <v>0.74592253026537736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1.1720779220779201</v>
      </c>
      <c r="F248">
        <f>VLOOKUP(B248,home!$B$2:$E$405,3,FALSE)</f>
        <v>1.1000000000000001</v>
      </c>
      <c r="G248">
        <f>VLOOKUP(C248,away!$B$2:$E$405,4,FALSE)</f>
        <v>0.79</v>
      </c>
      <c r="H248">
        <f>VLOOKUP(A248,away!$A$2:$E$405,3,FALSE)</f>
        <v>0.83441558441558406</v>
      </c>
      <c r="I248">
        <f>VLOOKUP(C248,away!$B$2:$E$405,3,FALSE)</f>
        <v>0.79</v>
      </c>
      <c r="J248">
        <f>VLOOKUP(B248,home!$B$2:$E$405,4,FALSE)</f>
        <v>1.2</v>
      </c>
      <c r="K248" s="3">
        <f t="shared" si="392"/>
        <v>1.0185357142857125</v>
      </c>
      <c r="L248" s="3">
        <f t="shared" si="393"/>
        <v>0.79102597402597363</v>
      </c>
      <c r="M248" s="5">
        <f t="shared" si="394"/>
        <v>0.16372588404638472</v>
      </c>
      <c r="N248" s="5">
        <f t="shared" si="395"/>
        <v>0.16676066025424419</v>
      </c>
      <c r="O248" s="5">
        <f t="shared" si="396"/>
        <v>0.12951142690105508</v>
      </c>
      <c r="P248" s="5">
        <f t="shared" si="397"/>
        <v>0.13191201370682798</v>
      </c>
      <c r="Q248" s="5">
        <f t="shared" si="398"/>
        <v>8.4925844103406811E-2</v>
      </c>
      <c r="R248" s="5">
        <f t="shared" si="399"/>
        <v>5.1223451305950386E-2</v>
      </c>
      <c r="S248" s="5">
        <f t="shared" si="400"/>
        <v>2.6569988400949183E-2</v>
      </c>
      <c r="T248" s="5">
        <f t="shared" si="401"/>
        <v>6.7178548551875356E-2</v>
      </c>
      <c r="U248" s="5">
        <f t="shared" si="402"/>
        <v>5.2172914564085585E-2</v>
      </c>
      <c r="V248" s="5">
        <f t="shared" si="403"/>
        <v>2.3785695860224156E-3</v>
      </c>
      <c r="W248" s="5">
        <f t="shared" si="404"/>
        <v>2.8833335095060177E-2</v>
      </c>
      <c r="X248" s="5">
        <f t="shared" si="405"/>
        <v>2.2807916977987265E-2</v>
      </c>
      <c r="Y248" s="5">
        <f t="shared" si="406"/>
        <v>9.0208273715079584E-3</v>
      </c>
      <c r="Z248" s="5">
        <f t="shared" si="407"/>
        <v>1.3506360154087146E-2</v>
      </c>
      <c r="AA248" s="5">
        <f t="shared" si="408"/>
        <v>1.3756710186943237E-2</v>
      </c>
      <c r="AB248" s="5">
        <f t="shared" si="409"/>
        <v>7.0058503182398833E-3</v>
      </c>
      <c r="AC248" s="5">
        <f t="shared" si="410"/>
        <v>1.1977409133470534E-4</v>
      </c>
      <c r="AD248" s="5">
        <f t="shared" si="411"/>
        <v>7.3419453890716047E-3</v>
      </c>
      <c r="AE248" s="5">
        <f t="shared" si="412"/>
        <v>5.8076695026358718E-3</v>
      </c>
      <c r="AF248" s="5">
        <f t="shared" si="413"/>
        <v>2.2970087125717409E-3</v>
      </c>
      <c r="AG248" s="5">
        <f t="shared" si="414"/>
        <v>6.0566451806940314E-4</v>
      </c>
      <c r="AH248" s="5">
        <f t="shared" si="415"/>
        <v>2.6709704241080954E-3</v>
      </c>
      <c r="AI248" s="5">
        <f t="shared" si="416"/>
        <v>2.7204787687549513E-3</v>
      </c>
      <c r="AJ248" s="5">
        <f t="shared" si="417"/>
        <v>1.3854523929664698E-3</v>
      </c>
      <c r="AK248" s="5">
        <f t="shared" si="418"/>
        <v>4.7037758089298444E-4</v>
      </c>
      <c r="AL248" s="5">
        <f t="shared" si="419"/>
        <v>3.8600229083851831E-6</v>
      </c>
      <c r="AM248" s="5">
        <f t="shared" si="420"/>
        <v>1.4956067182209487E-3</v>
      </c>
      <c r="AN248" s="5">
        <f t="shared" si="421"/>
        <v>1.1830637610405158E-3</v>
      </c>
      <c r="AO248" s="5">
        <f t="shared" si="422"/>
        <v>4.6791708195595286E-4</v>
      </c>
      <c r="AP248" s="5">
        <f t="shared" si="423"/>
        <v>1.2337818850586632E-4</v>
      </c>
      <c r="AQ248" s="5">
        <f t="shared" si="424"/>
        <v>2.4398837934103268E-5</v>
      </c>
      <c r="AR248" s="5">
        <f t="shared" si="425"/>
        <v>4.2256139626493494E-4</v>
      </c>
      <c r="AS248" s="5">
        <f t="shared" si="426"/>
        <v>4.3039387357427352E-4</v>
      </c>
      <c r="AT248" s="5">
        <f t="shared" si="427"/>
        <v>2.1918576572258364E-4</v>
      </c>
      <c r="AU248" s="5">
        <f t="shared" si="428"/>
        <v>7.4416176817170864E-5</v>
      </c>
      <c r="AV248" s="5">
        <f t="shared" si="429"/>
        <v>1.8948883452222252E-5</v>
      </c>
      <c r="AW248" s="5">
        <f t="shared" si="430"/>
        <v>8.6388192503941631E-8</v>
      </c>
      <c r="AX248" s="5">
        <f t="shared" si="431"/>
        <v>2.5388814283894729E-4</v>
      </c>
      <c r="AY248" s="5">
        <f t="shared" si="432"/>
        <v>2.0083211548282379E-4</v>
      </c>
      <c r="AZ248" s="5">
        <f t="shared" si="433"/>
        <v>7.9431709882748754E-5</v>
      </c>
      <c r="BA248" s="5">
        <f t="shared" si="434"/>
        <v>2.0944181892849965E-5</v>
      </c>
      <c r="BB248" s="5">
        <f t="shared" si="435"/>
        <v>4.1418479704921999E-6</v>
      </c>
      <c r="BC248" s="5">
        <f t="shared" si="436"/>
        <v>6.5526186502521908E-7</v>
      </c>
      <c r="BD248" s="5">
        <f t="shared" si="437"/>
        <v>5.570950667770758E-5</v>
      </c>
      <c r="BE248" s="5">
        <f t="shared" si="438"/>
        <v>5.6742122176483557E-5</v>
      </c>
      <c r="BF248" s="5">
        <f t="shared" si="439"/>
        <v>2.8896938970555923E-5</v>
      </c>
      <c r="BG248" s="5">
        <f t="shared" si="440"/>
        <v>9.8108547916819398E-6</v>
      </c>
      <c r="BH248" s="5">
        <f t="shared" si="441"/>
        <v>2.4981764982497923E-6</v>
      </c>
      <c r="BI248" s="5">
        <f t="shared" si="442"/>
        <v>5.0889639681132666E-7</v>
      </c>
      <c r="BJ248" s="8">
        <f t="shared" si="443"/>
        <v>0.39943367832402071</v>
      </c>
      <c r="BK248" s="8">
        <f t="shared" si="444"/>
        <v>0.32491092196991017</v>
      </c>
      <c r="BL248" s="8">
        <f t="shared" si="445"/>
        <v>0.26223730503433934</v>
      </c>
      <c r="BM248" s="8">
        <f t="shared" si="446"/>
        <v>0.27182823943719792</v>
      </c>
      <c r="BN248" s="8">
        <f t="shared" si="447"/>
        <v>0.72805928031786915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1.1720779220779201</v>
      </c>
      <c r="F249">
        <f>VLOOKUP(B249,home!$B$2:$E$405,3,FALSE)</f>
        <v>1.37</v>
      </c>
      <c r="G249">
        <f>VLOOKUP(C249,away!$B$2:$E$405,4,FALSE)</f>
        <v>1.34</v>
      </c>
      <c r="H249">
        <f>VLOOKUP(A249,away!$A$2:$E$405,3,FALSE)</f>
        <v>0.83441558441558406</v>
      </c>
      <c r="I249">
        <f>VLOOKUP(C249,away!$B$2:$E$405,3,FALSE)</f>
        <v>0.67</v>
      </c>
      <c r="J249">
        <f>VLOOKUP(B249,home!$B$2:$E$405,4,FALSE)</f>
        <v>0.8</v>
      </c>
      <c r="K249" s="3">
        <f t="shared" si="392"/>
        <v>2.1517006493506461</v>
      </c>
      <c r="L249" s="3">
        <f t="shared" si="393"/>
        <v>0.44724675324675306</v>
      </c>
      <c r="M249" s="5">
        <f t="shared" si="394"/>
        <v>7.4351799550409561E-2</v>
      </c>
      <c r="N249" s="5">
        <f t="shared" si="395"/>
        <v>0.15998281537300529</v>
      </c>
      <c r="O249" s="5">
        <f t="shared" si="396"/>
        <v>3.3253600946974077E-2</v>
      </c>
      <c r="P249" s="5">
        <f t="shared" si="397"/>
        <v>7.1551794750851369E-2</v>
      </c>
      <c r="Q249" s="5">
        <f t="shared" si="398"/>
        <v>0.17211756386152008</v>
      </c>
      <c r="R249" s="5">
        <f t="shared" si="399"/>
        <v>7.4362825286486524E-3</v>
      </c>
      <c r="S249" s="5">
        <f t="shared" si="400"/>
        <v>1.7214308742443077E-2</v>
      </c>
      <c r="T249" s="5">
        <f t="shared" si="401"/>
        <v>7.6979021613805543E-2</v>
      </c>
      <c r="U249" s="5">
        <f t="shared" si="402"/>
        <v>1.6000653945648168E-2</v>
      </c>
      <c r="V249" s="5">
        <f t="shared" si="403"/>
        <v>1.8406708129684451E-3</v>
      </c>
      <c r="W249" s="5">
        <f t="shared" si="404"/>
        <v>0.12344849130849468</v>
      </c>
      <c r="X249" s="5">
        <f t="shared" si="405"/>
        <v>5.521193693093427E-2</v>
      </c>
      <c r="Y249" s="5">
        <f t="shared" si="406"/>
        <v>1.2346679766412424E-2</v>
      </c>
      <c r="Z249" s="5">
        <f t="shared" si="407"/>
        <v>1.1086177390545549E-3</v>
      </c>
      <c r="AA249" s="5">
        <f t="shared" si="408"/>
        <v>2.3854135090053304E-3</v>
      </c>
      <c r="AB249" s="5">
        <f t="shared" si="409"/>
        <v>2.5663478981482876E-3</v>
      </c>
      <c r="AC249" s="5">
        <f t="shared" si="410"/>
        <v>1.1070957681066932E-4</v>
      </c>
      <c r="AD249" s="5">
        <f t="shared" si="411"/>
        <v>6.6406049727461405E-2</v>
      </c>
      <c r="AE249" s="5">
        <f t="shared" si="412"/>
        <v>2.9699890136549549E-2</v>
      </c>
      <c r="AF249" s="5">
        <f t="shared" si="413"/>
        <v>6.6415897176785241E-3</v>
      </c>
      <c r="AG249" s="5">
        <f t="shared" si="414"/>
        <v>9.9014314587624638E-4</v>
      </c>
      <c r="AH249" s="5">
        <f t="shared" si="415"/>
        <v>1.2395642109597644E-4</v>
      </c>
      <c r="AI249" s="5">
        <f t="shared" si="416"/>
        <v>2.6671711176339457E-4</v>
      </c>
      <c r="AJ249" s="5">
        <f t="shared" si="417"/>
        <v>2.8694769128711258E-4</v>
      </c>
      <c r="AK249" s="5">
        <f t="shared" si="418"/>
        <v>2.0580851122404962E-4</v>
      </c>
      <c r="AL249" s="5">
        <f t="shared" si="419"/>
        <v>4.2616151672509187E-6</v>
      </c>
      <c r="AM249" s="5">
        <f t="shared" si="420"/>
        <v>2.857718806387801E-2</v>
      </c>
      <c r="AN249" s="5">
        <f t="shared" si="421"/>
        <v>1.2781054578491307E-2</v>
      </c>
      <c r="AO249" s="5">
        <f t="shared" si="422"/>
        <v>2.858142581649892E-3</v>
      </c>
      <c r="AP249" s="5">
        <f t="shared" si="423"/>
        <v>4.2609832998640232E-4</v>
      </c>
      <c r="AQ249" s="5">
        <f t="shared" si="424"/>
        <v>4.7642773662570507E-5</v>
      </c>
      <c r="AR249" s="5">
        <f t="shared" si="425"/>
        <v>1.1087821375852566E-5</v>
      </c>
      <c r="AS249" s="5">
        <f t="shared" si="426"/>
        <v>2.3857672454305935E-5</v>
      </c>
      <c r="AT249" s="5">
        <f t="shared" si="427"/>
        <v>2.5667284655962562E-5</v>
      </c>
      <c r="AU249" s="5">
        <f t="shared" si="428"/>
        <v>1.840943768710084E-5</v>
      </c>
      <c r="AV249" s="5">
        <f t="shared" si="429"/>
        <v>9.9028997563787839E-6</v>
      </c>
      <c r="AW249" s="5">
        <f t="shared" si="430"/>
        <v>1.139202098066519E-7</v>
      </c>
      <c r="AX249" s="5">
        <f t="shared" si="431"/>
        <v>1.0248259018943629E-2</v>
      </c>
      <c r="AY249" s="5">
        <f t="shared" si="432"/>
        <v>4.5835005726542937E-3</v>
      </c>
      <c r="AZ249" s="5">
        <f t="shared" si="433"/>
        <v>1.0249778748121329E-3</v>
      </c>
      <c r="BA249" s="5">
        <f t="shared" si="434"/>
        <v>1.5280600888649445E-4</v>
      </c>
      <c r="BB249" s="5">
        <f t="shared" si="435"/>
        <v>1.7085497837769784E-5</v>
      </c>
      <c r="BC249" s="5">
        <f t="shared" si="436"/>
        <v>1.5282866871093921E-6</v>
      </c>
      <c r="BD249" s="5">
        <f t="shared" si="437"/>
        <v>8.264986851550004E-7</v>
      </c>
      <c r="BE249" s="5">
        <f t="shared" si="438"/>
        <v>1.7783777575354691E-6</v>
      </c>
      <c r="BF249" s="5">
        <f t="shared" si="439"/>
        <v>1.9132682878399084E-6</v>
      </c>
      <c r="BG249" s="5">
        <f t="shared" si="440"/>
        <v>1.3722602057757097E-6</v>
      </c>
      <c r="BH249" s="5">
        <f t="shared" si="441"/>
        <v>7.3817329396141149E-7</v>
      </c>
      <c r="BI249" s="5">
        <f t="shared" si="442"/>
        <v>3.1766559119001501E-7</v>
      </c>
      <c r="BJ249" s="8">
        <f t="shared" si="443"/>
        <v>0.76454246516922753</v>
      </c>
      <c r="BK249" s="8">
        <f t="shared" si="444"/>
        <v>0.16965704562130468</v>
      </c>
      <c r="BL249" s="8">
        <f t="shared" si="445"/>
        <v>6.2621599923546115E-2</v>
      </c>
      <c r="BM249" s="8">
        <f t="shared" si="446"/>
        <v>0.47465248478927957</v>
      </c>
      <c r="BN249" s="8">
        <f t="shared" si="447"/>
        <v>0.51869385701140913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1.1720779220779201</v>
      </c>
      <c r="F250">
        <f>VLOOKUP(B250,home!$B$2:$E$405,3,FALSE)</f>
        <v>0.61</v>
      </c>
      <c r="G250">
        <f>VLOOKUP(C250,away!$B$2:$E$405,4,FALSE)</f>
        <v>0.85</v>
      </c>
      <c r="H250">
        <f>VLOOKUP(A250,away!$A$2:$E$405,3,FALSE)</f>
        <v>0.83441558441558406</v>
      </c>
      <c r="I250">
        <f>VLOOKUP(C250,away!$B$2:$E$405,3,FALSE)</f>
        <v>0.98</v>
      </c>
      <c r="J250">
        <f>VLOOKUP(B250,home!$B$2:$E$405,4,FALSE)</f>
        <v>0.77</v>
      </c>
      <c r="K250" s="3">
        <f t="shared" si="392"/>
        <v>0.60772240259740151</v>
      </c>
      <c r="L250" s="3">
        <f t="shared" si="393"/>
        <v>0.62964999999999982</v>
      </c>
      <c r="M250" s="5">
        <f t="shared" si="394"/>
        <v>0.29014560302713305</v>
      </c>
      <c r="N250" s="5">
        <f t="shared" si="395"/>
        <v>0.17632798297472119</v>
      </c>
      <c r="O250" s="5">
        <f t="shared" si="396"/>
        <v>0.18269017894603426</v>
      </c>
      <c r="P250" s="5">
        <f t="shared" si="397"/>
        <v>0.11102491448003314</v>
      </c>
      <c r="Q250" s="5">
        <f t="shared" si="398"/>
        <v>5.3579232729275623E-2</v>
      </c>
      <c r="R250" s="5">
        <f t="shared" si="399"/>
        <v>5.7515435586685225E-2</v>
      </c>
      <c r="S250" s="5">
        <f t="shared" si="400"/>
        <v>1.062098779603594E-2</v>
      </c>
      <c r="T250" s="5">
        <f t="shared" si="401"/>
        <v>3.3736163887988384E-2</v>
      </c>
      <c r="U250" s="5">
        <f t="shared" si="402"/>
        <v>3.4953418701176429E-2</v>
      </c>
      <c r="V250" s="5">
        <f t="shared" si="403"/>
        <v>4.5157184279802761E-4</v>
      </c>
      <c r="W250" s="5">
        <f t="shared" si="404"/>
        <v>1.0853766681186908E-2</v>
      </c>
      <c r="X250" s="5">
        <f t="shared" si="405"/>
        <v>6.8340741908093344E-3</v>
      </c>
      <c r="Y250" s="5">
        <f t="shared" si="406"/>
        <v>2.1515374071215485E-3</v>
      </c>
      <c r="Z250" s="5">
        <f t="shared" si="407"/>
        <v>1.2071531339052116E-2</v>
      </c>
      <c r="AA250" s="5">
        <f t="shared" si="408"/>
        <v>7.3361400283985792E-3</v>
      </c>
      <c r="AB250" s="5">
        <f t="shared" si="409"/>
        <v>2.2291683219246767E-3</v>
      </c>
      <c r="AC250" s="5">
        <f t="shared" si="410"/>
        <v>1.0799690893375677E-5</v>
      </c>
      <c r="AD250" s="5">
        <f t="shared" si="411"/>
        <v>1.6490192911806328E-3</v>
      </c>
      <c r="AE250" s="5">
        <f t="shared" si="412"/>
        <v>1.0383049966918849E-3</v>
      </c>
      <c r="AF250" s="5">
        <f t="shared" si="413"/>
        <v>3.2688437058352263E-4</v>
      </c>
      <c r="AG250" s="5">
        <f t="shared" si="414"/>
        <v>6.8607581312638341E-5</v>
      </c>
      <c r="AH250" s="5">
        <f t="shared" si="415"/>
        <v>1.9002099269085403E-3</v>
      </c>
      <c r="AI250" s="5">
        <f t="shared" si="416"/>
        <v>1.1548001422202908E-3</v>
      </c>
      <c r="AJ250" s="5">
        <f t="shared" si="417"/>
        <v>3.50898958474968E-4</v>
      </c>
      <c r="AK250" s="5">
        <f t="shared" si="418"/>
        <v>7.1083052704444484E-5</v>
      </c>
      <c r="AL250" s="5">
        <f t="shared" si="419"/>
        <v>1.6530111024783653E-7</v>
      </c>
      <c r="AM250" s="5">
        <f t="shared" si="420"/>
        <v>2.0042919311315171E-4</v>
      </c>
      <c r="AN250" s="5">
        <f t="shared" si="421"/>
        <v>1.2620024144369593E-4</v>
      </c>
      <c r="AO250" s="5">
        <f t="shared" si="422"/>
        <v>3.9730991012511563E-5</v>
      </c>
      <c r="AP250" s="5">
        <f t="shared" si="423"/>
        <v>8.3388728303426348E-6</v>
      </c>
      <c r="AQ250" s="5">
        <f t="shared" si="424"/>
        <v>1.3126428194063094E-6</v>
      </c>
      <c r="AR250" s="5">
        <f t="shared" si="425"/>
        <v>2.3929343609559249E-4</v>
      </c>
      <c r="AS250" s="5">
        <f t="shared" si="426"/>
        <v>1.4542398190980121E-4</v>
      </c>
      <c r="AT250" s="5">
        <f t="shared" si="427"/>
        <v>4.4188705840752719E-5</v>
      </c>
      <c r="AU250" s="5">
        <f t="shared" si="428"/>
        <v>8.9514888270706942E-6</v>
      </c>
      <c r="AV250" s="5">
        <f t="shared" si="429"/>
        <v>1.360005074202799E-6</v>
      </c>
      <c r="AW250" s="5">
        <f t="shared" si="430"/>
        <v>1.7570241206527697E-9</v>
      </c>
      <c r="AX250" s="5">
        <f t="shared" si="431"/>
        <v>2.0300885131563847E-5</v>
      </c>
      <c r="AY250" s="5">
        <f t="shared" si="432"/>
        <v>1.2782452323089171E-5</v>
      </c>
      <c r="AZ250" s="5">
        <f t="shared" si="433"/>
        <v>4.0242355526165482E-6</v>
      </c>
      <c r="BA250" s="5">
        <f t="shared" si="434"/>
        <v>8.446199719016698E-7</v>
      </c>
      <c r="BB250" s="5">
        <f t="shared" si="435"/>
        <v>1.3295374132697153E-7</v>
      </c>
      <c r="BC250" s="5">
        <f t="shared" si="436"/>
        <v>1.6742864645305526E-8</v>
      </c>
      <c r="BD250" s="5">
        <f t="shared" si="437"/>
        <v>2.5111852006264955E-5</v>
      </c>
      <c r="BE250" s="5">
        <f t="shared" si="438"/>
        <v>1.5261035034917714E-5</v>
      </c>
      <c r="BF250" s="5">
        <f t="shared" si="439"/>
        <v>4.637236438771656E-6</v>
      </c>
      <c r="BG250" s="5">
        <f t="shared" si="440"/>
        <v>9.3938415666084333E-7</v>
      </c>
      <c r="BH250" s="5">
        <f t="shared" si="441"/>
        <v>1.4272119916196533E-7</v>
      </c>
      <c r="BI250" s="5">
        <f t="shared" si="442"/>
        <v>1.734697401125837E-8</v>
      </c>
      <c r="BJ250" s="8">
        <f t="shared" si="443"/>
        <v>0.286979687941676</v>
      </c>
      <c r="BK250" s="8">
        <f t="shared" si="444"/>
        <v>0.41226682459032687</v>
      </c>
      <c r="BL250" s="8">
        <f t="shared" si="445"/>
        <v>0.28868666085808459</v>
      </c>
      <c r="BM250" s="8">
        <f t="shared" si="446"/>
        <v>0.12870857628995805</v>
      </c>
      <c r="BN250" s="8">
        <f t="shared" si="447"/>
        <v>0.87128334774388261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1.4517241379310299</v>
      </c>
      <c r="F251">
        <f>VLOOKUP(B251,home!$B$2:$E$405,3,FALSE)</f>
        <v>1.23</v>
      </c>
      <c r="G251">
        <f>VLOOKUP(C251,away!$B$2:$E$405,4,FALSE)</f>
        <v>1.28</v>
      </c>
      <c r="H251">
        <f>VLOOKUP(A251,away!$A$2:$E$405,3,FALSE)</f>
        <v>1.17241379310345</v>
      </c>
      <c r="I251">
        <f>VLOOKUP(C251,away!$B$2:$E$405,3,FALSE)</f>
        <v>0.64</v>
      </c>
      <c r="J251">
        <f>VLOOKUP(B251,home!$B$2:$E$405,4,FALSE)</f>
        <v>0.91</v>
      </c>
      <c r="K251" s="3">
        <f t="shared" si="392"/>
        <v>2.2855944827586137</v>
      </c>
      <c r="L251" s="3">
        <f t="shared" si="393"/>
        <v>0.68281379310344936</v>
      </c>
      <c r="M251" s="5">
        <f t="shared" si="394"/>
        <v>5.1385036074494149E-2</v>
      </c>
      <c r="N251" s="5">
        <f t="shared" si="395"/>
        <v>0.11744535494821616</v>
      </c>
      <c r="O251" s="5">
        <f t="shared" si="396"/>
        <v>3.5086411390782925E-2</v>
      </c>
      <c r="P251" s="5">
        <f t="shared" si="397"/>
        <v>8.0193308294572441E-2</v>
      </c>
      <c r="Q251" s="5">
        <f t="shared" si="398"/>
        <v>0.13421622764763497</v>
      </c>
      <c r="R251" s="5">
        <f t="shared" si="399"/>
        <v>1.1978742824064281E-2</v>
      </c>
      <c r="S251" s="5">
        <f t="shared" si="400"/>
        <v>3.1288129709129774E-2</v>
      </c>
      <c r="T251" s="5">
        <f t="shared" si="401"/>
        <v>9.1644691496117675E-2</v>
      </c>
      <c r="U251" s="5">
        <f t="shared" si="402"/>
        <v>2.7378548509065657E-2</v>
      </c>
      <c r="V251" s="5">
        <f t="shared" si="403"/>
        <v>5.4254848912462751E-3</v>
      </c>
      <c r="W251" s="5">
        <f t="shared" si="404"/>
        <v>0.10225462313603621</v>
      </c>
      <c r="X251" s="5">
        <f t="shared" si="405"/>
        <v>6.9820867085880617E-2</v>
      </c>
      <c r="Y251" s="5">
        <f t="shared" si="406"/>
        <v>2.3837325546340962E-2</v>
      </c>
      <c r="Z251" s="5">
        <f t="shared" si="407"/>
        <v>2.7264169414366857E-3</v>
      </c>
      <c r="AA251" s="5">
        <f t="shared" si="408"/>
        <v>6.2314835190473029E-3</v>
      </c>
      <c r="AB251" s="5">
        <f t="shared" si="409"/>
        <v>7.1213221752678734E-3</v>
      </c>
      <c r="AC251" s="5">
        <f t="shared" si="410"/>
        <v>5.2920024944190459E-4</v>
      </c>
      <c r="AD251" s="5">
        <f t="shared" si="411"/>
        <v>5.8428150619071396E-2</v>
      </c>
      <c r="AE251" s="5">
        <f t="shared" si="412"/>
        <v>3.9895547148227795E-2</v>
      </c>
      <c r="AF251" s="5">
        <f t="shared" si="413"/>
        <v>1.3620614938109461E-2</v>
      </c>
      <c r="AG251" s="5">
        <f t="shared" si="414"/>
        <v>3.100114583430675E-3</v>
      </c>
      <c r="AH251" s="5">
        <f t="shared" si="415"/>
        <v>4.6540877334097194E-4</v>
      </c>
      <c r="AI251" s="5">
        <f t="shared" si="416"/>
        <v>1.0637357245755798E-3</v>
      </c>
      <c r="AJ251" s="5">
        <f t="shared" si="417"/>
        <v>1.2156342516015908E-3</v>
      </c>
      <c r="AK251" s="5">
        <f t="shared" si="418"/>
        <v>9.2614897950433085E-4</v>
      </c>
      <c r="AL251" s="5">
        <f t="shared" si="419"/>
        <v>3.3035546528787441E-5</v>
      </c>
      <c r="AM251" s="5">
        <f t="shared" si="420"/>
        <v>2.6708611738547772E-2</v>
      </c>
      <c r="AN251" s="5">
        <f t="shared" si="421"/>
        <v>1.8237008489725117E-2</v>
      </c>
      <c r="AO251" s="5">
        <f t="shared" si="422"/>
        <v>6.2262404708645072E-3</v>
      </c>
      <c r="AP251" s="5">
        <f t="shared" si="423"/>
        <v>1.4171209575617335E-3</v>
      </c>
      <c r="AQ251" s="5">
        <f t="shared" si="424"/>
        <v>2.4190743407977985E-4</v>
      </c>
      <c r="AR251" s="5">
        <f t="shared" si="425"/>
        <v>6.3557505973714547E-5</v>
      </c>
      <c r="AS251" s="5">
        <f t="shared" si="426"/>
        <v>1.4526668499141961E-4</v>
      </c>
      <c r="AT251" s="5">
        <f t="shared" si="427"/>
        <v>1.6601036687251112E-4</v>
      </c>
      <c r="AU251" s="5">
        <f t="shared" si="428"/>
        <v>1.2647745953484827E-4</v>
      </c>
      <c r="AV251" s="5">
        <f t="shared" si="429"/>
        <v>7.2269045926543732E-5</v>
      </c>
      <c r="AW251" s="5">
        <f t="shared" si="430"/>
        <v>1.4321234620944723E-6</v>
      </c>
      <c r="AX251" s="5">
        <f t="shared" si="431"/>
        <v>1.0174175938627784E-2</v>
      </c>
      <c r="AY251" s="5">
        <f t="shared" si="432"/>
        <v>6.9470676643562839E-3</v>
      </c>
      <c r="AZ251" s="5">
        <f t="shared" si="433"/>
        <v>2.3717768114227176E-3</v>
      </c>
      <c r="BA251" s="5">
        <f t="shared" si="434"/>
        <v>5.398273070007834E-4</v>
      </c>
      <c r="BB251" s="5">
        <f t="shared" si="435"/>
        <v>9.2150382778506269E-5</v>
      </c>
      <c r="BC251" s="5">
        <f t="shared" si="436"/>
        <v>1.2584310480185336E-5</v>
      </c>
      <c r="BD251" s="5">
        <f t="shared" si="437"/>
        <v>7.2329902890178579E-6</v>
      </c>
      <c r="BE251" s="5">
        <f t="shared" si="438"/>
        <v>1.6531682698425849E-5</v>
      </c>
      <c r="BF251" s="5">
        <f t="shared" si="439"/>
        <v>1.8892361383119076E-5</v>
      </c>
      <c r="BG251" s="5">
        <f t="shared" si="440"/>
        <v>1.4393425647846286E-5</v>
      </c>
      <c r="BH251" s="5">
        <f t="shared" si="441"/>
        <v>8.2243835621784477E-6</v>
      </c>
      <c r="BI251" s="5">
        <f t="shared" si="442"/>
        <v>3.7595211387611383E-6</v>
      </c>
      <c r="BJ251" s="8">
        <f t="shared" si="443"/>
        <v>0.72723198865451111</v>
      </c>
      <c r="BK251" s="8">
        <f t="shared" si="444"/>
        <v>0.17580126242976962</v>
      </c>
      <c r="BL251" s="8">
        <f t="shared" si="445"/>
        <v>9.21100515752689E-2</v>
      </c>
      <c r="BM251" s="8">
        <f t="shared" si="446"/>
        <v>0.56061900288032707</v>
      </c>
      <c r="BN251" s="8">
        <f t="shared" si="447"/>
        <v>0.43030508117976496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1.4517241379310299</v>
      </c>
      <c r="F252">
        <f>VLOOKUP(B252,home!$B$2:$E$405,3,FALSE)</f>
        <v>0.74</v>
      </c>
      <c r="G252">
        <f>VLOOKUP(C252,away!$B$2:$E$405,4,FALSE)</f>
        <v>1.18</v>
      </c>
      <c r="H252">
        <f>VLOOKUP(A252,away!$A$2:$E$405,3,FALSE)</f>
        <v>1.17241379310345</v>
      </c>
      <c r="I252">
        <f>VLOOKUP(C252,away!$B$2:$E$405,3,FALSE)</f>
        <v>0.59</v>
      </c>
      <c r="J252">
        <f>VLOOKUP(B252,home!$B$2:$E$405,4,FALSE)</f>
        <v>1.46</v>
      </c>
      <c r="K252" s="3">
        <f t="shared" si="392"/>
        <v>1.2676455172413752</v>
      </c>
      <c r="L252" s="3">
        <f t="shared" si="393"/>
        <v>1.0099172413793118</v>
      </c>
      <c r="M252" s="5">
        <f t="shared" si="394"/>
        <v>0.10253380205508689</v>
      </c>
      <c r="N252" s="5">
        <f t="shared" si="395"/>
        <v>0.12997651454084538</v>
      </c>
      <c r="O252" s="5">
        <f t="shared" si="396"/>
        <v>0.10355065451960575</v>
      </c>
      <c r="P252" s="5">
        <f t="shared" si="397"/>
        <v>0.13126552300918859</v>
      </c>
      <c r="Q252" s="5">
        <f t="shared" si="398"/>
        <v>8.2382073002180548E-2</v>
      </c>
      <c r="R252" s="5">
        <f t="shared" si="399"/>
        <v>5.2288795677731197E-2</v>
      </c>
      <c r="S252" s="5">
        <f t="shared" si="400"/>
        <v>4.2012090611880749E-2</v>
      </c>
      <c r="T252" s="5">
        <f t="shared" si="401"/>
        <v>8.3199075905471251E-2</v>
      </c>
      <c r="U252" s="5">
        <f t="shared" si="402"/>
        <v>6.6283657442826147E-2</v>
      </c>
      <c r="V252" s="5">
        <f t="shared" si="403"/>
        <v>5.9760661431167436E-3</v>
      </c>
      <c r="W252" s="5">
        <f t="shared" si="404"/>
        <v>3.4810421847421967E-2</v>
      </c>
      <c r="X252" s="5">
        <f t="shared" si="405"/>
        <v>3.515564520339852E-2</v>
      </c>
      <c r="Y252" s="5">
        <f t="shared" si="406"/>
        <v>1.7752146111363033E-2</v>
      </c>
      <c r="Z252" s="5">
        <f t="shared" si="407"/>
        <v>1.7602452095300258E-2</v>
      </c>
      <c r="AA252" s="5">
        <f t="shared" si="408"/>
        <v>2.2313669491063424E-2</v>
      </c>
      <c r="AB252" s="5">
        <f t="shared" si="409"/>
        <v>1.4142911551776096E-2</v>
      </c>
      <c r="AC252" s="5">
        <f t="shared" si="410"/>
        <v>4.7816636568316314E-4</v>
      </c>
      <c r="AD252" s="5">
        <f t="shared" si="411"/>
        <v>1.1031818802041422E-2</v>
      </c>
      <c r="AE252" s="5">
        <f t="shared" si="412"/>
        <v>1.1141224011954097E-2</v>
      </c>
      <c r="AF252" s="5">
        <f t="shared" si="413"/>
        <v>5.6258571098708144E-3</v>
      </c>
      <c r="AG252" s="5">
        <f t="shared" si="414"/>
        <v>1.8938833642649737E-3</v>
      </c>
      <c r="AH252" s="5">
        <f t="shared" si="415"/>
        <v>4.4442549653992813E-3</v>
      </c>
      <c r="AI252" s="5">
        <f t="shared" si="416"/>
        <v>5.6337398843661216E-3</v>
      </c>
      <c r="AJ252" s="5">
        <f t="shared" si="417"/>
        <v>3.5707925548603293E-3</v>
      </c>
      <c r="AK252" s="5">
        <f t="shared" si="418"/>
        <v>1.5088330583891913E-3</v>
      </c>
      <c r="AL252" s="5">
        <f t="shared" si="419"/>
        <v>2.4486269627681045E-5</v>
      </c>
      <c r="AM252" s="5">
        <f t="shared" si="420"/>
        <v>2.796887130285385E-3</v>
      </c>
      <c r="AN252" s="5">
        <f t="shared" si="421"/>
        <v>2.8246245350671156E-3</v>
      </c>
      <c r="AO252" s="5">
        <f t="shared" si="422"/>
        <v>1.4263185091936512E-3</v>
      </c>
      <c r="AP252" s="5">
        <f t="shared" si="423"/>
        <v>4.8015455137770163E-4</v>
      </c>
      <c r="AQ252" s="5">
        <f t="shared" si="424"/>
        <v>1.2122908999077236E-4</v>
      </c>
      <c r="AR252" s="5">
        <f t="shared" si="425"/>
        <v>8.9766594292847051E-4</v>
      </c>
      <c r="AS252" s="5">
        <f t="shared" si="426"/>
        <v>1.1379222085335279E-3</v>
      </c>
      <c r="AT252" s="5">
        <f t="shared" si="427"/>
        <v>7.2124099330846602E-4</v>
      </c>
      <c r="AU252" s="5">
        <f t="shared" si="428"/>
        <v>3.0475930400606456E-4</v>
      </c>
      <c r="AV252" s="5">
        <f t="shared" si="429"/>
        <v>9.6581691390222311E-5</v>
      </c>
      <c r="AW252" s="5">
        <f t="shared" si="430"/>
        <v>8.7077056129545899E-7</v>
      </c>
      <c r="AX252" s="5">
        <f t="shared" si="431"/>
        <v>5.9091023882272662E-4</v>
      </c>
      <c r="AY252" s="5">
        <f t="shared" si="432"/>
        <v>5.9677043829463837E-4</v>
      </c>
      <c r="AZ252" s="5">
        <f t="shared" si="433"/>
        <v>3.0134437738962199E-4</v>
      </c>
      <c r="BA252" s="5">
        <f t="shared" si="434"/>
        <v>1.0144429410616443E-4</v>
      </c>
      <c r="BB252" s="5">
        <f t="shared" si="435"/>
        <v>2.5612585414342292E-5</v>
      </c>
      <c r="BC252" s="5">
        <f t="shared" si="436"/>
        <v>5.173318321248915E-6</v>
      </c>
      <c r="BD252" s="5">
        <f t="shared" si="437"/>
        <v>1.5109471879374653E-4</v>
      </c>
      <c r="BE252" s="5">
        <f t="shared" si="438"/>
        <v>1.9153454295773898E-4</v>
      </c>
      <c r="BF252" s="5">
        <f t="shared" si="439"/>
        <v>1.2139895238862672E-4</v>
      </c>
      <c r="BG252" s="5">
        <f t="shared" si="440"/>
        <v>5.1296945931080608E-5</v>
      </c>
      <c r="BH252" s="5">
        <f t="shared" si="441"/>
        <v>1.6256585889426884E-5</v>
      </c>
      <c r="BI252" s="5">
        <f t="shared" si="442"/>
        <v>4.121517645676276E-6</v>
      </c>
      <c r="BJ252" s="8">
        <f t="shared" si="443"/>
        <v>0.42223912896707538</v>
      </c>
      <c r="BK252" s="8">
        <f t="shared" si="444"/>
        <v>0.28288690489287849</v>
      </c>
      <c r="BL252" s="8">
        <f t="shared" si="445"/>
        <v>0.27743118254979049</v>
      </c>
      <c r="BM252" s="8">
        <f t="shared" si="446"/>
        <v>0.39756640603267296</v>
      </c>
      <c r="BN252" s="8">
        <f t="shared" si="447"/>
        <v>0.60199736280463834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1.4517241379310299</v>
      </c>
      <c r="F253">
        <f>VLOOKUP(B253,home!$B$2:$E$405,3,FALSE)</f>
        <v>1.1299999999999999</v>
      </c>
      <c r="G253">
        <f>VLOOKUP(C253,away!$B$2:$E$405,4,FALSE)</f>
        <v>0.93</v>
      </c>
      <c r="H253">
        <f>VLOOKUP(A253,away!$A$2:$E$405,3,FALSE)</f>
        <v>1.17241379310345</v>
      </c>
      <c r="I253">
        <f>VLOOKUP(C253,away!$B$2:$E$405,3,FALSE)</f>
        <v>0.59</v>
      </c>
      <c r="J253">
        <f>VLOOKUP(B253,home!$B$2:$E$405,4,FALSE)</f>
        <v>0.97</v>
      </c>
      <c r="K253" s="3">
        <f t="shared" si="392"/>
        <v>1.5256168965517194</v>
      </c>
      <c r="L253" s="3">
        <f t="shared" si="393"/>
        <v>0.67097241379310435</v>
      </c>
      <c r="M253" s="5">
        <f t="shared" si="394"/>
        <v>0.11118171875735623</v>
      </c>
      <c r="N253" s="5">
        <f t="shared" si="395"/>
        <v>0.16962070872388388</v>
      </c>
      <c r="O253" s="5">
        <f t="shared" si="396"/>
        <v>7.4599866204289378E-2</v>
      </c>
      <c r="P253" s="5">
        <f t="shared" si="397"/>
        <v>0.11381081636176145</v>
      </c>
      <c r="Q253" s="5">
        <f t="shared" si="398"/>
        <v>0.1293881096171175</v>
      </c>
      <c r="R253" s="5">
        <f t="shared" si="399"/>
        <v>2.5027226147867333E-2</v>
      </c>
      <c r="S253" s="5">
        <f t="shared" si="400"/>
        <v>2.9125520961766873E-2</v>
      </c>
      <c r="T253" s="5">
        <f t="shared" si="401"/>
        <v>8.6815852225924098E-2</v>
      </c>
      <c r="U253" s="5">
        <f t="shared" si="402"/>
        <v>3.8181959085007405E-2</v>
      </c>
      <c r="V253" s="5">
        <f t="shared" si="403"/>
        <v>3.3126942037561696E-3</v>
      </c>
      <c r="W253" s="5">
        <f t="shared" si="404"/>
        <v>6.579889541492015E-2</v>
      </c>
      <c r="X253" s="5">
        <f t="shared" si="405"/>
        <v>4.4149243681468997E-2</v>
      </c>
      <c r="Y253" s="5">
        <f t="shared" si="406"/>
        <v>1.4811462300047606E-2</v>
      </c>
      <c r="Z253" s="5">
        <f t="shared" si="407"/>
        <v>5.5975261129934811E-3</v>
      </c>
      <c r="AA253" s="5">
        <f t="shared" si="408"/>
        <v>8.539680416872324E-3</v>
      </c>
      <c r="AB253" s="5">
        <f t="shared" si="409"/>
        <v>6.5141403675661267E-3</v>
      </c>
      <c r="AC253" s="5">
        <f t="shared" si="410"/>
        <v>2.1193931199987623E-4</v>
      </c>
      <c r="AD253" s="5">
        <f t="shared" si="411"/>
        <v>2.5095976654860415E-2</v>
      </c>
      <c r="AE253" s="5">
        <f t="shared" si="412"/>
        <v>1.6838708032607088E-2</v>
      </c>
      <c r="AF253" s="5">
        <f t="shared" si="413"/>
        <v>5.649154286897857E-3</v>
      </c>
      <c r="AG253" s="5">
        <f t="shared" si="414"/>
        <v>1.2634755625898395E-3</v>
      </c>
      <c r="AH253" s="5">
        <f t="shared" si="415"/>
        <v>9.3894640182629215E-4</v>
      </c>
      <c r="AI253" s="5">
        <f t="shared" si="416"/>
        <v>1.4324724955826315E-3</v>
      </c>
      <c r="AJ253" s="5">
        <f t="shared" si="417"/>
        <v>1.0927021215532359E-3</v>
      </c>
      <c r="AK253" s="5">
        <f t="shared" si="418"/>
        <v>5.5568160651317566E-4</v>
      </c>
      <c r="AL253" s="5">
        <f t="shared" si="419"/>
        <v>8.6780403783819114E-6</v>
      </c>
      <c r="AM253" s="5">
        <f t="shared" si="420"/>
        <v>7.6573692040245072E-3</v>
      </c>
      <c r="AN253" s="5">
        <f t="shared" si="421"/>
        <v>5.1378834981293062E-3</v>
      </c>
      <c r="AO253" s="5">
        <f t="shared" si="422"/>
        <v>1.7236890462637895E-3</v>
      </c>
      <c r="AP253" s="5">
        <f t="shared" si="423"/>
        <v>3.8551593333344965E-4</v>
      </c>
      <c r="AQ253" s="5">
        <f t="shared" si="424"/>
        <v>6.4667639086111542E-5</v>
      </c>
      <c r="AR253" s="5">
        <f t="shared" si="425"/>
        <v>1.2600142673114748E-4</v>
      </c>
      <c r="AS253" s="5">
        <f t="shared" si="426"/>
        <v>1.9222990561066204E-4</v>
      </c>
      <c r="AT253" s="5">
        <f t="shared" si="427"/>
        <v>1.4663459601108416E-4</v>
      </c>
      <c r="AU253" s="5">
        <f t="shared" si="428"/>
        <v>7.4569405764515097E-5</v>
      </c>
      <c r="AV253" s="5">
        <f t="shared" si="429"/>
        <v>2.8441086350041362E-5</v>
      </c>
      <c r="AW253" s="5">
        <f t="shared" si="430"/>
        <v>2.467569086503632E-7</v>
      </c>
      <c r="AX253" s="5">
        <f t="shared" si="431"/>
        <v>1.9470353067990982E-3</v>
      </c>
      <c r="AY253" s="5">
        <f t="shared" si="432"/>
        <v>1.3064069795433884E-3</v>
      </c>
      <c r="AZ253" s="5">
        <f t="shared" si="433"/>
        <v>4.3828152223019301E-4</v>
      </c>
      <c r="BA253" s="5">
        <f t="shared" si="434"/>
        <v>9.8024936963902917E-5</v>
      </c>
      <c r="BB253" s="5">
        <f t="shared" si="435"/>
        <v>1.6443007141646708E-5</v>
      </c>
      <c r="BC253" s="5">
        <f t="shared" si="436"/>
        <v>2.2065608383695891E-6</v>
      </c>
      <c r="BD253" s="5">
        <f t="shared" si="437"/>
        <v>1.40905802391955E-5</v>
      </c>
      <c r="BE253" s="5">
        <f t="shared" si="438"/>
        <v>2.1496827295134422E-5</v>
      </c>
      <c r="BF253" s="5">
        <f t="shared" si="439"/>
        <v>1.6397961471855639E-5</v>
      </c>
      <c r="BG253" s="5">
        <f t="shared" si="440"/>
        <v>8.3390023634890204E-6</v>
      </c>
      <c r="BH253" s="5">
        <f t="shared" si="441"/>
        <v>3.1805307265308942E-6</v>
      </c>
      <c r="BI253" s="5">
        <f t="shared" si="442"/>
        <v>9.7045428327948925E-7</v>
      </c>
      <c r="BJ253" s="8">
        <f t="shared" si="443"/>
        <v>0.57820911013467113</v>
      </c>
      <c r="BK253" s="8">
        <f t="shared" si="444"/>
        <v>0.25895777461656239</v>
      </c>
      <c r="BL253" s="8">
        <f t="shared" si="445"/>
        <v>0.15751502662392475</v>
      </c>
      <c r="BM253" s="8">
        <f t="shared" si="446"/>
        <v>0.37534483145324138</v>
      </c>
      <c r="BN253" s="8">
        <f t="shared" si="447"/>
        <v>0.62362844581227572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1.4517241379310299</v>
      </c>
      <c r="F254">
        <f>VLOOKUP(B254,home!$B$2:$E$405,3,FALSE)</f>
        <v>1.62</v>
      </c>
      <c r="G254">
        <f>VLOOKUP(C254,away!$B$2:$E$405,4,FALSE)</f>
        <v>0.93</v>
      </c>
      <c r="H254">
        <f>VLOOKUP(A254,away!$A$2:$E$405,3,FALSE)</f>
        <v>1.17241379310345</v>
      </c>
      <c r="I254">
        <f>VLOOKUP(C254,away!$B$2:$E$405,3,FALSE)</f>
        <v>0.93</v>
      </c>
      <c r="J254">
        <f>VLOOKUP(B254,home!$B$2:$E$405,4,FALSE)</f>
        <v>0.55000000000000004</v>
      </c>
      <c r="K254" s="3">
        <f t="shared" si="392"/>
        <v>2.1871675862068902</v>
      </c>
      <c r="L254" s="3">
        <f t="shared" si="393"/>
        <v>0.59968965517241468</v>
      </c>
      <c r="M254" s="5">
        <f t="shared" si="394"/>
        <v>6.1614549609104459E-2</v>
      </c>
      <c r="N254" s="5">
        <f t="shared" si="395"/>
        <v>0.13476134574376969</v>
      </c>
      <c r="O254" s="5">
        <f t="shared" si="396"/>
        <v>3.6949608008687483E-2</v>
      </c>
      <c r="P254" s="5">
        <f t="shared" si="397"/>
        <v>8.0814984959651795E-2</v>
      </c>
      <c r="Q254" s="5">
        <f t="shared" si="398"/>
        <v>0.1473728236421965</v>
      </c>
      <c r="R254" s="5">
        <f t="shared" si="399"/>
        <v>1.1079148842742843E-2</v>
      </c>
      <c r="S254" s="5">
        <f t="shared" si="400"/>
        <v>2.6499673516495549E-2</v>
      </c>
      <c r="T254" s="5">
        <f t="shared" si="401"/>
        <v>8.837795779177389E-2</v>
      </c>
      <c r="U254" s="5">
        <f t="shared" si="402"/>
        <v>2.4231955231608725E-2</v>
      </c>
      <c r="V254" s="5">
        <f t="shared" si="403"/>
        <v>3.8619498699898384E-3</v>
      </c>
      <c r="W254" s="5">
        <f t="shared" si="404"/>
        <v>0.10744302098599888</v>
      </c>
      <c r="X254" s="5">
        <f t="shared" si="405"/>
        <v>6.4432468205776167E-2</v>
      </c>
      <c r="Y254" s="5">
        <f t="shared" si="406"/>
        <v>1.9319742320114738E-2</v>
      </c>
      <c r="Z254" s="5">
        <f t="shared" si="407"/>
        <v>2.214683649702771E-3</v>
      </c>
      <c r="AA254" s="5">
        <f t="shared" si="408"/>
        <v>4.8438842923322761E-3</v>
      </c>
      <c r="AB254" s="5">
        <f t="shared" si="409"/>
        <v>5.2971933577629282E-3</v>
      </c>
      <c r="AC254" s="5">
        <f t="shared" si="410"/>
        <v>3.1658859660401562E-4</v>
      </c>
      <c r="AD254" s="5">
        <f t="shared" si="411"/>
        <v>5.8748973216180868E-2</v>
      </c>
      <c r="AE254" s="5">
        <f t="shared" si="412"/>
        <v>3.5231151489744927E-2</v>
      </c>
      <c r="AF254" s="5">
        <f t="shared" si="413"/>
        <v>1.0563878544106118E-2</v>
      </c>
      <c r="AG254" s="5">
        <f t="shared" si="414"/>
        <v>2.1116828937994226E-3</v>
      </c>
      <c r="AH254" s="5">
        <f t="shared" si="415"/>
        <v>3.3203071855155986E-4</v>
      </c>
      <c r="AI254" s="5">
        <f t="shared" si="416"/>
        <v>7.2620682524095453E-4</v>
      </c>
      <c r="AJ254" s="5">
        <f t="shared" si="417"/>
        <v>7.9416801452461387E-4</v>
      </c>
      <c r="AK254" s="5">
        <f t="shared" si="418"/>
        <v>5.7899284645683937E-4</v>
      </c>
      <c r="AL254" s="5">
        <f t="shared" si="419"/>
        <v>1.6609779888203692E-5</v>
      </c>
      <c r="AM254" s="5">
        <f t="shared" si="420"/>
        <v>2.5698769988273504E-2</v>
      </c>
      <c r="AN254" s="5">
        <f t="shared" si="421"/>
        <v>1.5411286512622935E-2</v>
      </c>
      <c r="AO254" s="5">
        <f t="shared" si="422"/>
        <v>4.620994547259066E-3</v>
      </c>
      <c r="AP254" s="5">
        <f t="shared" si="423"/>
        <v>9.2372087553313259E-4</v>
      </c>
      <c r="AQ254" s="5">
        <f t="shared" si="424"/>
        <v>1.3848646333100629E-4</v>
      </c>
      <c r="AR254" s="5">
        <f t="shared" si="425"/>
        <v>3.9823077422966822E-5</v>
      </c>
      <c r="AS254" s="5">
        <f t="shared" si="426"/>
        <v>8.7099744122520452E-5</v>
      </c>
      <c r="AT254" s="5">
        <f t="shared" si="427"/>
        <v>9.5250868555845435E-5</v>
      </c>
      <c r="AU254" s="5">
        <f t="shared" si="428"/>
        <v>6.9443204087799414E-5</v>
      </c>
      <c r="AV254" s="5">
        <f t="shared" si="429"/>
        <v>3.7970981265796182E-5</v>
      </c>
      <c r="AW254" s="5">
        <f t="shared" si="430"/>
        <v>6.0515969413621534E-7</v>
      </c>
      <c r="AX254" s="5">
        <f t="shared" si="431"/>
        <v>9.3679194539563731E-3</v>
      </c>
      <c r="AY254" s="5">
        <f t="shared" si="432"/>
        <v>5.6178443870260521E-3</v>
      </c>
      <c r="AZ254" s="5">
        <f t="shared" si="433"/>
        <v>1.6844815816339689E-3</v>
      </c>
      <c r="BA254" s="5">
        <f t="shared" si="434"/>
        <v>3.3672205961145284E-4</v>
      </c>
      <c r="BB254" s="5">
        <f t="shared" si="435"/>
        <v>5.0482183954334352E-5</v>
      </c>
      <c r="BC254" s="5">
        <f t="shared" si="436"/>
        <v>6.0547286975850372E-6</v>
      </c>
      <c r="BD254" s="5">
        <f t="shared" si="437"/>
        <v>3.9802479279472212E-6</v>
      </c>
      <c r="BE254" s="5">
        <f t="shared" si="438"/>
        <v>8.7054692530733006E-6</v>
      </c>
      <c r="BF254" s="5">
        <f t="shared" si="439"/>
        <v>9.5201600865213185E-6</v>
      </c>
      <c r="BG254" s="5">
        <f t="shared" si="440"/>
        <v>6.9407285189133359E-6</v>
      </c>
      <c r="BH254" s="5">
        <f t="shared" si="441"/>
        <v>3.7951341103072525E-6</v>
      </c>
      <c r="BI254" s="5">
        <f t="shared" si="442"/>
        <v>1.660118862274429E-6</v>
      </c>
      <c r="BJ254" s="8">
        <f t="shared" si="443"/>
        <v>0.73221980761536054</v>
      </c>
      <c r="BK254" s="8">
        <f t="shared" si="444"/>
        <v>0.17874220071875993</v>
      </c>
      <c r="BL254" s="8">
        <f t="shared" si="445"/>
        <v>8.5197377872122185E-2</v>
      </c>
      <c r="BM254" s="8">
        <f t="shared" si="446"/>
        <v>0.52016436982246061</v>
      </c>
      <c r="BN254" s="8">
        <f t="shared" si="447"/>
        <v>0.4725924608061528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1.5037313432835799</v>
      </c>
      <c r="F255">
        <f>VLOOKUP(B255,home!$B$2:$E$405,3,FALSE)</f>
        <v>1.1399999999999999</v>
      </c>
      <c r="G255">
        <f>VLOOKUP(C255,away!$B$2:$E$405,4,FALSE)</f>
        <v>0.84</v>
      </c>
      <c r="H255">
        <f>VLOOKUP(A255,away!$A$2:$E$405,3,FALSE)</f>
        <v>1.3805970149253699</v>
      </c>
      <c r="I255">
        <f>VLOOKUP(C255,away!$B$2:$E$405,3,FALSE)</f>
        <v>0.57999999999999996</v>
      </c>
      <c r="J255">
        <f>VLOOKUP(B255,home!$B$2:$E$405,4,FALSE)</f>
        <v>0.88</v>
      </c>
      <c r="K255" s="3">
        <f t="shared" si="392"/>
        <v>1.4399731343283559</v>
      </c>
      <c r="L255" s="3">
        <f t="shared" si="393"/>
        <v>0.70465671641790872</v>
      </c>
      <c r="M255" s="5">
        <f t="shared" si="394"/>
        <v>0.11711137771143751</v>
      </c>
      <c r="N255" s="5">
        <f t="shared" si="395"/>
        <v>0.16863723762865063</v>
      </c>
      <c r="O255" s="5">
        <f t="shared" si="396"/>
        <v>8.2523318873319013E-2</v>
      </c>
      <c r="P255" s="5">
        <f t="shared" si="397"/>
        <v>0.11883136213319155</v>
      </c>
      <c r="Q255" s="5">
        <f t="shared" si="398"/>
        <v>0.12141654581630192</v>
      </c>
      <c r="R255" s="5">
        <f t="shared" si="399"/>
        <v>2.9075305452590502E-2</v>
      </c>
      <c r="S255" s="5">
        <f t="shared" si="400"/>
        <v>3.014415187998129E-2</v>
      </c>
      <c r="T255" s="5">
        <f t="shared" si="401"/>
        <v>8.5556984493719873E-2</v>
      </c>
      <c r="U255" s="5">
        <f t="shared" si="402"/>
        <v>4.1867658724121085E-2</v>
      </c>
      <c r="V255" s="5">
        <f t="shared" si="403"/>
        <v>3.3985412464688173E-3</v>
      </c>
      <c r="W255" s="5">
        <f t="shared" si="404"/>
        <v>5.8278854679474225E-2</v>
      </c>
      <c r="X255" s="5">
        <f t="shared" si="405"/>
        <v>4.1066586375034783E-2</v>
      </c>
      <c r="Y255" s="5">
        <f t="shared" si="406"/>
        <v>1.4468922954762218E-2</v>
      </c>
      <c r="Z255" s="5">
        <f t="shared" si="407"/>
        <v>6.8293697563567152E-3</v>
      </c>
      <c r="AA255" s="5">
        <f t="shared" si="408"/>
        <v>9.8341089735482588E-3</v>
      </c>
      <c r="AB255" s="5">
        <f t="shared" si="409"/>
        <v>7.0804263609834496E-3</v>
      </c>
      <c r="AC255" s="5">
        <f t="shared" si="410"/>
        <v>2.1552842125362228E-4</v>
      </c>
      <c r="AD255" s="5">
        <f t="shared" si="411"/>
        <v>2.097999625946733E-2</v>
      </c>
      <c r="AE255" s="5">
        <f t="shared" si="412"/>
        <v>1.4783695274656256E-2</v>
      </c>
      <c r="AF255" s="5">
        <f t="shared" si="413"/>
        <v>5.208715084381115E-3</v>
      </c>
      <c r="AG255" s="5">
        <f t="shared" si="414"/>
        <v>1.2234520227054758E-3</v>
      </c>
      <c r="AH255" s="5">
        <f t="shared" si="415"/>
        <v>1.2030903169295238E-3</v>
      </c>
      <c r="AI255" s="5">
        <f t="shared" si="416"/>
        <v>1.7324177345491014E-3</v>
      </c>
      <c r="AJ255" s="5">
        <f t="shared" si="417"/>
        <v>1.2473174975923497E-3</v>
      </c>
      <c r="AK255" s="5">
        <f t="shared" si="418"/>
        <v>5.9870122883688573E-4</v>
      </c>
      <c r="AL255" s="5">
        <f t="shared" si="419"/>
        <v>8.7477532504454342E-6</v>
      </c>
      <c r="AM255" s="5">
        <f t="shared" si="420"/>
        <v>6.0421261943884724E-3</v>
      </c>
      <c r="AN255" s="5">
        <f t="shared" si="421"/>
        <v>4.2576248043204156E-3</v>
      </c>
      <c r="AO255" s="5">
        <f t="shared" si="422"/>
        <v>1.5000819571759326E-3</v>
      </c>
      <c r="AP255" s="5">
        <f t="shared" si="423"/>
        <v>3.5234760876711423E-4</v>
      </c>
      <c r="AQ255" s="5">
        <f t="shared" si="424"/>
        <v>6.2071027257884151E-5</v>
      </c>
      <c r="AR255" s="5">
        <f t="shared" si="425"/>
        <v>1.6955313445634793E-4</v>
      </c>
      <c r="AS255" s="5">
        <f t="shared" si="426"/>
        <v>2.4415195845830449E-4</v>
      </c>
      <c r="AT255" s="5">
        <f t="shared" si="427"/>
        <v>1.7578613043680566E-4</v>
      </c>
      <c r="AU255" s="5">
        <f t="shared" si="428"/>
        <v>8.4375768405513404E-5</v>
      </c>
      <c r="AV255" s="5">
        <f t="shared" si="429"/>
        <v>3.0374709923062669E-5</v>
      </c>
      <c r="AW255" s="5">
        <f t="shared" si="430"/>
        <v>2.4656192313801544E-7</v>
      </c>
      <c r="AX255" s="5">
        <f t="shared" si="431"/>
        <v>1.4500832323568369E-3</v>
      </c>
      <c r="AY255" s="5">
        <f t="shared" si="432"/>
        <v>1.021810889045236E-3</v>
      </c>
      <c r="AZ255" s="5">
        <f t="shared" si="433"/>
        <v>3.6001295293734003E-4</v>
      </c>
      <c r="BA255" s="5">
        <f t="shared" si="434"/>
        <v>8.4561848428247056E-5</v>
      </c>
      <c r="BB255" s="5">
        <f t="shared" si="435"/>
        <v>1.4896768611919363E-5</v>
      </c>
      <c r="BC255" s="5">
        <f t="shared" si="436"/>
        <v>2.099421611062494E-6</v>
      </c>
      <c r="BD255" s="5">
        <f t="shared" si="437"/>
        <v>1.9912792497395712E-5</v>
      </c>
      <c r="BE255" s="5">
        <f t="shared" si="438"/>
        <v>2.8673886225705077E-5</v>
      </c>
      <c r="BF255" s="5">
        <f t="shared" si="439"/>
        <v>2.0644812910901605E-5</v>
      </c>
      <c r="BG255" s="5">
        <f t="shared" si="440"/>
        <v>9.9093253183111634E-6</v>
      </c>
      <c r="BH255" s="5">
        <f t="shared" si="441"/>
        <v>3.5672905594219671E-6</v>
      </c>
      <c r="BI255" s="5">
        <f t="shared" si="442"/>
        <v>1.027360513582161E-6</v>
      </c>
      <c r="BJ255" s="8">
        <f t="shared" si="443"/>
        <v>0.54676870729405425</v>
      </c>
      <c r="BK255" s="8">
        <f t="shared" si="444"/>
        <v>0.27073152003462841</v>
      </c>
      <c r="BL255" s="8">
        <f t="shared" si="445"/>
        <v>0.17595032233217547</v>
      </c>
      <c r="BM255" s="8">
        <f t="shared" si="446"/>
        <v>0.36166320747460162</v>
      </c>
      <c r="BN255" s="8">
        <f t="shared" si="447"/>
        <v>0.63759514761549108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1.5906976744186001</v>
      </c>
      <c r="F256">
        <f>VLOOKUP(B256,home!$B$2:$E$405,3,FALSE)</f>
        <v>1.41</v>
      </c>
      <c r="G256">
        <f>VLOOKUP(C256,away!$B$2:$E$405,4,FALSE)</f>
        <v>0.42</v>
      </c>
      <c r="H256">
        <f>VLOOKUP(A256,away!$A$2:$E$405,3,FALSE)</f>
        <v>1.2651162790697701</v>
      </c>
      <c r="I256">
        <f>VLOOKUP(C256,away!$B$2:$E$405,3,FALSE)</f>
        <v>1</v>
      </c>
      <c r="J256">
        <f>VLOOKUP(B256,home!$B$2:$E$405,4,FALSE)</f>
        <v>0.72</v>
      </c>
      <c r="K256" s="3">
        <f t="shared" si="392"/>
        <v>0.94201116279069497</v>
      </c>
      <c r="L256" s="3">
        <f t="shared" si="393"/>
        <v>0.9108837209302344</v>
      </c>
      <c r="M256" s="5">
        <f t="shared" si="394"/>
        <v>0.15678264121661659</v>
      </c>
      <c r="N256" s="5">
        <f t="shared" si="395"/>
        <v>0.14769099815786133</v>
      </c>
      <c r="O256" s="5">
        <f t="shared" si="396"/>
        <v>0.14281075560866166</v>
      </c>
      <c r="P256" s="5">
        <f t="shared" si="397"/>
        <v>0.13452932594993311</v>
      </c>
      <c r="Q256" s="5">
        <f t="shared" si="398"/>
        <v>6.9563284454202665E-2</v>
      </c>
      <c r="R256" s="5">
        <f t="shared" si="399"/>
        <v>6.5041996228838023E-2</v>
      </c>
      <c r="S256" s="5">
        <f t="shared" si="400"/>
        <v>2.8858646914134929E-2</v>
      </c>
      <c r="T256" s="5">
        <f t="shared" si="401"/>
        <v>6.3364063383772443E-2</v>
      </c>
      <c r="U256" s="5">
        <f t="shared" si="402"/>
        <v>6.1270286497755691E-2</v>
      </c>
      <c r="V256" s="5">
        <f t="shared" si="403"/>
        <v>2.7513918399378278E-3</v>
      </c>
      <c r="W256" s="5">
        <f t="shared" si="404"/>
        <v>2.1843130158747778E-2</v>
      </c>
      <c r="X256" s="5">
        <f t="shared" si="405"/>
        <v>1.9896551675763596E-2</v>
      </c>
      <c r="Y256" s="5">
        <f t="shared" si="406"/>
        <v>9.0617225120501153E-3</v>
      </c>
      <c r="Z256" s="5">
        <f t="shared" si="407"/>
        <v>1.9748565180551424E-2</v>
      </c>
      <c r="AA256" s="5">
        <f t="shared" si="408"/>
        <v>1.8603368849179076E-2</v>
      </c>
      <c r="AB256" s="5">
        <f t="shared" si="409"/>
        <v>8.7622905607196867E-3</v>
      </c>
      <c r="AC256" s="5">
        <f t="shared" si="410"/>
        <v>1.4755415793272486E-4</v>
      </c>
      <c r="AD256" s="5">
        <f t="shared" si="411"/>
        <v>5.1441181099576225E-3</v>
      </c>
      <c r="AE256" s="5">
        <f t="shared" si="412"/>
        <v>4.6856934449028033E-3</v>
      </c>
      <c r="AF256" s="5">
        <f t="shared" si="413"/>
        <v>2.1340609401157367E-3</v>
      </c>
      <c r="AG256" s="5">
        <f t="shared" si="414"/>
        <v>6.4796045660816561E-4</v>
      </c>
      <c r="AH256" s="5">
        <f t="shared" si="415"/>
        <v>4.4971616336734856E-3</v>
      </c>
      <c r="AI256" s="5">
        <f t="shared" si="416"/>
        <v>4.2363764597944603E-3</v>
      </c>
      <c r="AJ256" s="5">
        <f t="shared" si="417"/>
        <v>1.9953569574550538E-3</v>
      </c>
      <c r="AK256" s="5">
        <f t="shared" si="418"/>
        <v>6.265495092249129E-4</v>
      </c>
      <c r="AL256" s="5">
        <f t="shared" si="419"/>
        <v>5.0644283713459035E-6</v>
      </c>
      <c r="AM256" s="5">
        <f t="shared" si="420"/>
        <v>9.6916333645877077E-4</v>
      </c>
      <c r="AN256" s="5">
        <f t="shared" si="421"/>
        <v>8.8279510610272569E-4</v>
      </c>
      <c r="AO256" s="5">
        <f t="shared" si="422"/>
        <v>4.0206184553292585E-4</v>
      </c>
      <c r="AP256" s="5">
        <f t="shared" si="423"/>
        <v>1.220771966343696E-4</v>
      </c>
      <c r="AQ256" s="5">
        <f t="shared" si="424"/>
        <v>2.7799532777761608E-5</v>
      </c>
      <c r="AR256" s="5">
        <f t="shared" si="425"/>
        <v>8.1927826450103956E-4</v>
      </c>
      <c r="AS256" s="5">
        <f t="shared" si="426"/>
        <v>7.7176927059176672E-4</v>
      </c>
      <c r="AT256" s="5">
        <f t="shared" si="427"/>
        <v>3.6350763399813833E-4</v>
      </c>
      <c r="AU256" s="5">
        <f t="shared" si="428"/>
        <v>1.1414274966196024E-4</v>
      </c>
      <c r="AV256" s="5">
        <f t="shared" si="429"/>
        <v>2.6880936083297587E-5</v>
      </c>
      <c r="AW256" s="5">
        <f t="shared" si="430"/>
        <v>1.2071102065465998E-7</v>
      </c>
      <c r="AX256" s="5">
        <f t="shared" si="431"/>
        <v>1.5216044691860597E-4</v>
      </c>
      <c r="AY256" s="5">
        <f t="shared" si="432"/>
        <v>1.386004740676272E-4</v>
      </c>
      <c r="AZ256" s="5">
        <f t="shared" si="433"/>
        <v>6.3124457770707355E-5</v>
      </c>
      <c r="BA256" s="5">
        <f t="shared" si="434"/>
        <v>1.9166346991961795E-5</v>
      </c>
      <c r="BB256" s="5">
        <f t="shared" si="435"/>
        <v>4.3645783661695398E-6</v>
      </c>
      <c r="BC256" s="5">
        <f t="shared" si="436"/>
        <v>7.9512467649362302E-7</v>
      </c>
      <c r="BD256" s="5">
        <f t="shared" si="437"/>
        <v>1.2437787234099521E-4</v>
      </c>
      <c r="BE256" s="5">
        <f t="shared" si="438"/>
        <v>1.171653441493735E-4</v>
      </c>
      <c r="BF256" s="5">
        <f t="shared" si="439"/>
        <v>5.5185531040461639E-5</v>
      </c>
      <c r="BG256" s="5">
        <f t="shared" si="440"/>
        <v>1.7328462088215755E-5</v>
      </c>
      <c r="BH256" s="5">
        <f t="shared" si="441"/>
        <v>4.080901180273649E-6</v>
      </c>
      <c r="BI256" s="5">
        <f t="shared" si="442"/>
        <v>7.6885089321270015E-7</v>
      </c>
      <c r="BJ256" s="8">
        <f t="shared" si="443"/>
        <v>0.34681369174028032</v>
      </c>
      <c r="BK256" s="8">
        <f t="shared" si="444"/>
        <v>0.32321322498099414</v>
      </c>
      <c r="BL256" s="8">
        <f t="shared" si="445"/>
        <v>0.31025862812183075</v>
      </c>
      <c r="BM256" s="8">
        <f t="shared" si="446"/>
        <v>0.28347662864449635</v>
      </c>
      <c r="BN256" s="8">
        <f t="shared" si="447"/>
        <v>0.71641900161611338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1.3127272727272701</v>
      </c>
      <c r="F257">
        <f>VLOOKUP(B257,home!$B$2:$E$405,3,FALSE)</f>
        <v>1.36</v>
      </c>
      <c r="G257">
        <f>VLOOKUP(C257,away!$B$2:$E$405,4,FALSE)</f>
        <v>0.82</v>
      </c>
      <c r="H257">
        <f>VLOOKUP(A257,away!$A$2:$E$405,3,FALSE)</f>
        <v>1.2909090909090899</v>
      </c>
      <c r="I257">
        <f>VLOOKUP(C257,away!$B$2:$E$405,3,FALSE)</f>
        <v>1.1399999999999999</v>
      </c>
      <c r="J257">
        <f>VLOOKUP(B257,home!$B$2:$E$405,4,FALSE)</f>
        <v>0.61</v>
      </c>
      <c r="K257" s="3">
        <f t="shared" si="392"/>
        <v>1.4639534545454516</v>
      </c>
      <c r="L257" s="3">
        <f t="shared" si="393"/>
        <v>0.89769818181818095</v>
      </c>
      <c r="M257" s="5">
        <f t="shared" si="394"/>
        <v>9.4264404035926355E-2</v>
      </c>
      <c r="N257" s="5">
        <f t="shared" si="395"/>
        <v>0.13799869992906258</v>
      </c>
      <c r="O257" s="5">
        <f t="shared" si="396"/>
        <v>8.4620984113225481E-2</v>
      </c>
      <c r="P257" s="5">
        <f t="shared" si="397"/>
        <v>0.12388118201959221</v>
      </c>
      <c r="Q257" s="5">
        <f t="shared" si="398"/>
        <v>0.1010118367419662</v>
      </c>
      <c r="R257" s="5">
        <f t="shared" si="399"/>
        <v>3.798205179105385E-2</v>
      </c>
      <c r="S257" s="5">
        <f t="shared" si="400"/>
        <v>4.0700801685232157E-2</v>
      </c>
      <c r="T257" s="5">
        <f t="shared" si="401"/>
        <v>9.067814218537798E-2</v>
      </c>
      <c r="U257" s="5">
        <f t="shared" si="402"/>
        <v>5.5603955930237536E-2</v>
      </c>
      <c r="V257" s="5">
        <f t="shared" si="403"/>
        <v>5.9431688433289106E-3</v>
      </c>
      <c r="W257" s="5">
        <f t="shared" si="404"/>
        <v>4.9292209116127514E-2</v>
      </c>
      <c r="X257" s="5">
        <f t="shared" si="405"/>
        <v>4.424952650134923E-2</v>
      </c>
      <c r="Y257" s="5">
        <f t="shared" si="406"/>
        <v>1.9861359743288311E-2</v>
      </c>
      <c r="Z257" s="5">
        <f t="shared" si="407"/>
        <v>1.136547294485101E-2</v>
      </c>
      <c r="AA257" s="5">
        <f t="shared" si="408"/>
        <v>1.6638523380157502E-2</v>
      </c>
      <c r="AB257" s="5">
        <f t="shared" si="409"/>
        <v>1.2179011890458422E-2</v>
      </c>
      <c r="AC257" s="5">
        <f t="shared" si="410"/>
        <v>4.8815270513790472E-4</v>
      </c>
      <c r="AD257" s="5">
        <f t="shared" si="411"/>
        <v>1.8040374954432919E-2</v>
      </c>
      <c r="AE257" s="5">
        <f t="shared" si="412"/>
        <v>1.6194811795912679E-2</v>
      </c>
      <c r="AF257" s="5">
        <f t="shared" si="413"/>
        <v>7.2690265520392221E-3</v>
      </c>
      <c r="AG257" s="5">
        <f t="shared" si="414"/>
        <v>2.1751306397845634E-3</v>
      </c>
      <c r="AH257" s="5">
        <f t="shared" si="415"/>
        <v>2.5506910995241189E-3</v>
      </c>
      <c r="AI257" s="5">
        <f t="shared" si="416"/>
        <v>3.7340930466266699E-3</v>
      </c>
      <c r="AJ257" s="5">
        <f t="shared" si="417"/>
        <v>2.7332692076016325E-3</v>
      </c>
      <c r="AK257" s="5">
        <f t="shared" si="418"/>
        <v>1.3337929662237057E-3</v>
      </c>
      <c r="AL257" s="5">
        <f t="shared" si="419"/>
        <v>2.5660984010675963E-5</v>
      </c>
      <c r="AM257" s="5">
        <f t="shared" si="420"/>
        <v>5.2820538471674613E-3</v>
      </c>
      <c r="AN257" s="5">
        <f t="shared" si="421"/>
        <v>4.7416901348679577E-3</v>
      </c>
      <c r="AO257" s="5">
        <f t="shared" si="422"/>
        <v>2.1283033064080858E-3</v>
      </c>
      <c r="AP257" s="5">
        <f t="shared" si="423"/>
        <v>6.3685800284005384E-4</v>
      </c>
      <c r="AQ257" s="5">
        <f t="shared" si="424"/>
        <v>1.4292656780646854E-4</v>
      </c>
      <c r="AR257" s="5">
        <f t="shared" si="425"/>
        <v>4.5795015248452386E-4</v>
      </c>
      <c r="AS257" s="5">
        <f t="shared" si="426"/>
        <v>6.7041770773933489E-4</v>
      </c>
      <c r="AT257" s="5">
        <f t="shared" si="427"/>
        <v>4.907301596167213E-4</v>
      </c>
      <c r="AU257" s="5">
        <f t="shared" si="428"/>
        <v>2.3946870414017993E-4</v>
      </c>
      <c r="AV257" s="5">
        <f t="shared" si="429"/>
        <v>8.7642759170384772E-5</v>
      </c>
      <c r="AW257" s="5">
        <f t="shared" si="430"/>
        <v>9.3676017637722838E-7</v>
      </c>
      <c r="AX257" s="5">
        <f t="shared" si="431"/>
        <v>1.288780162775983E-3</v>
      </c>
      <c r="AY257" s="5">
        <f t="shared" si="432"/>
        <v>1.1569356088873392E-3</v>
      </c>
      <c r="AZ257" s="5">
        <f t="shared" si="433"/>
        <v>5.1928949628943732E-4</v>
      </c>
      <c r="BA257" s="5">
        <f t="shared" si="434"/>
        <v>1.5538841221876898E-4</v>
      </c>
      <c r="BB257" s="5">
        <f t="shared" si="435"/>
        <v>3.4872973781100725E-5</v>
      </c>
      <c r="BC257" s="5">
        <f t="shared" si="436"/>
        <v>6.2610810315774448E-6</v>
      </c>
      <c r="BD257" s="5">
        <f t="shared" si="437"/>
        <v>6.8516836541452597E-5</v>
      </c>
      <c r="BE257" s="5">
        <f t="shared" si="438"/>
        <v>1.0030545954938555E-4</v>
      </c>
      <c r="BF257" s="5">
        <f t="shared" si="439"/>
        <v>7.3421262008546031E-5</v>
      </c>
      <c r="BG257" s="5">
        <f t="shared" si="440"/>
        <v>3.5828436718165886E-5</v>
      </c>
      <c r="BH257" s="5">
        <f t="shared" si="441"/>
        <v>1.3112790926130512E-5</v>
      </c>
      <c r="BI257" s="5">
        <f t="shared" si="442"/>
        <v>3.839303115008202E-6</v>
      </c>
      <c r="BJ257" s="8">
        <f t="shared" si="443"/>
        <v>0.50286447775341536</v>
      </c>
      <c r="BK257" s="8">
        <f t="shared" si="444"/>
        <v>0.26646030588211561</v>
      </c>
      <c r="BL257" s="8">
        <f t="shared" si="445"/>
        <v>0.21961760699711885</v>
      </c>
      <c r="BM257" s="8">
        <f t="shared" si="446"/>
        <v>0.41939270609796309</v>
      </c>
      <c r="BN257" s="8">
        <f t="shared" si="447"/>
        <v>0.57975915863082672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1.3127272727272701</v>
      </c>
      <c r="F258">
        <f>VLOOKUP(B258,home!$B$2:$E$405,3,FALSE)</f>
        <v>1.25</v>
      </c>
      <c r="G258">
        <f>VLOOKUP(C258,away!$B$2:$E$405,4,FALSE)</f>
        <v>1.58</v>
      </c>
      <c r="H258">
        <f>VLOOKUP(A258,away!$A$2:$E$405,3,FALSE)</f>
        <v>1.2909090909090899</v>
      </c>
      <c r="I258">
        <f>VLOOKUP(C258,away!$B$2:$E$405,3,FALSE)</f>
        <v>1.31</v>
      </c>
      <c r="J258">
        <f>VLOOKUP(B258,home!$B$2:$E$405,4,FALSE)</f>
        <v>0.83</v>
      </c>
      <c r="K258" s="3">
        <f t="shared" si="392"/>
        <v>2.5926363636363585</v>
      </c>
      <c r="L258" s="3">
        <f t="shared" si="393"/>
        <v>1.4036054545454535</v>
      </c>
      <c r="M258" s="5">
        <f t="shared" si="394"/>
        <v>1.8384601896386021E-2</v>
      </c>
      <c r="N258" s="5">
        <f t="shared" si="395"/>
        <v>4.7664587407548344E-2</v>
      </c>
      <c r="O258" s="5">
        <f t="shared" si="396"/>
        <v>2.5804727501414108E-2</v>
      </c>
      <c r="P258" s="5">
        <f t="shared" si="397"/>
        <v>6.69022748738934E-2</v>
      </c>
      <c r="Q258" s="5">
        <f t="shared" si="398"/>
        <v>6.1788471285266773E-2</v>
      </c>
      <c r="R258" s="5">
        <f t="shared" si="399"/>
        <v>1.8109828137021958E-2</v>
      </c>
      <c r="S258" s="5">
        <f t="shared" si="400"/>
        <v>6.0864989197588357E-2</v>
      </c>
      <c r="T258" s="5">
        <f t="shared" si="401"/>
        <v>8.6726635324025581E-2</v>
      </c>
      <c r="U258" s="5">
        <f t="shared" si="402"/>
        <v>4.6952198967248011E-2</v>
      </c>
      <c r="V258" s="5">
        <f t="shared" si="403"/>
        <v>2.461000461414559E-2</v>
      </c>
      <c r="W258" s="5">
        <f t="shared" si="404"/>
        <v>5.3398345835894527E-2</v>
      </c>
      <c r="X258" s="5">
        <f t="shared" si="405"/>
        <v>7.4950209478966065E-2</v>
      </c>
      <c r="Y258" s="5">
        <f t="shared" si="406"/>
        <v>5.2600261422000562E-2</v>
      </c>
      <c r="Z258" s="5">
        <f t="shared" si="407"/>
        <v>8.4730178513349134E-3</v>
      </c>
      <c r="AA258" s="5">
        <f t="shared" si="408"/>
        <v>2.1967454191110902E-2</v>
      </c>
      <c r="AB258" s="5">
        <f t="shared" si="409"/>
        <v>2.8476810276195034E-2</v>
      </c>
      <c r="AC258" s="5">
        <f t="shared" si="410"/>
        <v>5.5972972063206986E-3</v>
      </c>
      <c r="AD258" s="5">
        <f t="shared" si="411"/>
        <v>3.4610623293042576E-2</v>
      </c>
      <c r="AE258" s="5">
        <f t="shared" si="412"/>
        <v>4.8579659639332494E-2</v>
      </c>
      <c r="AF258" s="5">
        <f t="shared" si="413"/>
        <v>3.4093337624864356E-2</v>
      </c>
      <c r="AG258" s="5">
        <f t="shared" si="414"/>
        <v>1.5951198217973112E-2</v>
      </c>
      <c r="AH258" s="5">
        <f t="shared" si="415"/>
        <v>2.9731935181486735E-3</v>
      </c>
      <c r="AI258" s="5">
        <f t="shared" si="416"/>
        <v>7.7084096312801673E-3</v>
      </c>
      <c r="AJ258" s="5">
        <f t="shared" si="417"/>
        <v>9.9925515579308514E-3</v>
      </c>
      <c r="AK258" s="5">
        <f t="shared" si="418"/>
        <v>8.6356841782008892E-3</v>
      </c>
      <c r="AL258" s="5">
        <f t="shared" si="419"/>
        <v>8.1475121051548011E-4</v>
      </c>
      <c r="AM258" s="5">
        <f t="shared" si="420"/>
        <v>1.794655210353234E-2</v>
      </c>
      <c r="AN258" s="5">
        <f t="shared" si="421"/>
        <v>2.5189878422802178E-2</v>
      </c>
      <c r="AO258" s="5">
        <f t="shared" si="422"/>
        <v>1.7678325376790982E-2</v>
      </c>
      <c r="AP258" s="5">
        <f t="shared" si="423"/>
        <v>8.271131308697709E-3</v>
      </c>
      <c r="AQ258" s="5">
        <f t="shared" si="424"/>
        <v>2.9023512550374474E-3</v>
      </c>
      <c r="AR258" s="5">
        <f t="shared" si="425"/>
        <v>8.3463812789853244E-4</v>
      </c>
      <c r="AS258" s="5">
        <f t="shared" si="426"/>
        <v>2.1639131608671086E-3</v>
      </c>
      <c r="AT258" s="5">
        <f t="shared" si="427"/>
        <v>2.8051199743076806E-3</v>
      </c>
      <c r="AU258" s="5">
        <f t="shared" si="428"/>
        <v>2.4242186832509264E-3</v>
      </c>
      <c r="AV258" s="5">
        <f t="shared" si="429"/>
        <v>1.5712793779007511E-3</v>
      </c>
      <c r="AW258" s="5">
        <f t="shared" si="430"/>
        <v>8.235864047011588E-5</v>
      </c>
      <c r="AX258" s="5">
        <f t="shared" si="431"/>
        <v>7.7548139309187606E-3</v>
      </c>
      <c r="AY258" s="5">
        <f t="shared" si="432"/>
        <v>1.0884699132422643E-2</v>
      </c>
      <c r="AZ258" s="5">
        <f t="shared" si="433"/>
        <v>7.6389115366772946E-3</v>
      </c>
      <c r="BA258" s="5">
        <f t="shared" si="434"/>
        <v>3.5740059665568132E-3</v>
      </c>
      <c r="BB258" s="5">
        <f t="shared" si="435"/>
        <v>1.2541235673092857E-3</v>
      </c>
      <c r="BC258" s="5">
        <f t="shared" si="436"/>
        <v>3.520589359498629E-4</v>
      </c>
      <c r="BD258" s="5">
        <f t="shared" si="437"/>
        <v>1.9525043814833072E-4</v>
      </c>
      <c r="BE258" s="5">
        <f t="shared" si="438"/>
        <v>5.0621338595929375E-4</v>
      </c>
      <c r="BF258" s="5">
        <f t="shared" si="439"/>
        <v>6.5621361609877616E-4</v>
      </c>
      <c r="BG258" s="5">
        <f t="shared" si="440"/>
        <v>5.6710776113699866E-4</v>
      </c>
      <c r="BH258" s="5">
        <f t="shared" si="441"/>
        <v>3.6757605090604635E-4</v>
      </c>
      <c r="BI258" s="5">
        <f t="shared" si="442"/>
        <v>1.9059820719617289E-4</v>
      </c>
      <c r="BJ258" s="8">
        <f t="shared" si="443"/>
        <v>0.61381018106560969</v>
      </c>
      <c r="BK258" s="8">
        <f t="shared" si="444"/>
        <v>0.1880586181312722</v>
      </c>
      <c r="BL258" s="8">
        <f t="shared" si="445"/>
        <v>0.18290298674222119</v>
      </c>
      <c r="BM258" s="8">
        <f t="shared" si="446"/>
        <v>0.74378797219695481</v>
      </c>
      <c r="BN258" s="8">
        <f t="shared" si="447"/>
        <v>0.23865449110153059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1.21264367816092</v>
      </c>
      <c r="F259">
        <f>VLOOKUP(B259,home!$B$2:$E$405,3,FALSE)</f>
        <v>1.33</v>
      </c>
      <c r="G259">
        <f>VLOOKUP(C259,away!$B$2:$E$405,4,FALSE)</f>
        <v>0.89</v>
      </c>
      <c r="H259">
        <f>VLOOKUP(A259,away!$A$2:$E$405,3,FALSE)</f>
        <v>1.0689655172413799</v>
      </c>
      <c r="I259">
        <f>VLOOKUP(C259,away!$B$2:$E$405,3,FALSE)</f>
        <v>0.7</v>
      </c>
      <c r="J259">
        <f>VLOOKUP(B259,home!$B$2:$E$405,4,FALSE)</f>
        <v>1.08</v>
      </c>
      <c r="K259" s="3">
        <f t="shared" si="392"/>
        <v>1.4354063218390811</v>
      </c>
      <c r="L259" s="3">
        <f t="shared" si="393"/>
        <v>0.80813793103448328</v>
      </c>
      <c r="M259" s="5">
        <f t="shared" si="394"/>
        <v>0.10608185638134482</v>
      </c>
      <c r="N259" s="5">
        <f t="shared" si="395"/>
        <v>0.15227056728220781</v>
      </c>
      <c r="O259" s="5">
        <f t="shared" si="396"/>
        <v>8.57287719363172E-2</v>
      </c>
      <c r="P259" s="5">
        <f t="shared" si="397"/>
        <v>0.12305562120089052</v>
      </c>
      <c r="Q259" s="5">
        <f t="shared" si="398"/>
        <v>0.10928506745345215</v>
      </c>
      <c r="R259" s="5">
        <f t="shared" si="399"/>
        <v>3.4640336191371218E-2</v>
      </c>
      <c r="S259" s="5">
        <f t="shared" si="400"/>
        <v>3.5686323810883068E-2</v>
      </c>
      <c r="T259" s="5">
        <f t="shared" si="401"/>
        <v>8.8317408304796771E-2</v>
      </c>
      <c r="U259" s="5">
        <f t="shared" si="402"/>
        <v>4.9722957559725361E-2</v>
      </c>
      <c r="V259" s="5">
        <f t="shared" si="403"/>
        <v>4.5995955856098112E-3</v>
      </c>
      <c r="W259" s="5">
        <f t="shared" si="404"/>
        <v>5.2289492235098552E-2</v>
      </c>
      <c r="X259" s="5">
        <f t="shared" si="405"/>
        <v>4.225712206971622E-2</v>
      </c>
      <c r="Y259" s="5">
        <f t="shared" si="406"/>
        <v>1.7074791600446032E-2</v>
      </c>
      <c r="Z259" s="5">
        <f t="shared" si="407"/>
        <v>9.3313898733445588E-3</v>
      </c>
      <c r="AA259" s="5">
        <f t="shared" si="408"/>
        <v>1.3394336015743963E-2</v>
      </c>
      <c r="AB259" s="5">
        <f t="shared" si="409"/>
        <v>9.6131572969178885E-3</v>
      </c>
      <c r="AC259" s="5">
        <f t="shared" si="410"/>
        <v>3.334724896459912E-4</v>
      </c>
      <c r="AD259" s="5">
        <f t="shared" si="411"/>
        <v>1.8764166930003989E-2</v>
      </c>
      <c r="AE259" s="5">
        <f t="shared" si="412"/>
        <v>1.5164035040399097E-2</v>
      </c>
      <c r="AF259" s="5">
        <f t="shared" si="413"/>
        <v>6.127315951841265E-3</v>
      </c>
      <c r="AG259" s="5">
        <f t="shared" si="414"/>
        <v>1.6505721453718622E-3</v>
      </c>
      <c r="AH259" s="5">
        <f t="shared" si="415"/>
        <v>1.8852625264801995E-3</v>
      </c>
      <c r="AI259" s="5">
        <f t="shared" si="416"/>
        <v>2.7061177488359968E-3</v>
      </c>
      <c r="AJ259" s="5">
        <f t="shared" si="417"/>
        <v>1.9421892621600664E-3</v>
      </c>
      <c r="AK259" s="5">
        <f t="shared" si="418"/>
        <v>9.2927691503751346E-4</v>
      </c>
      <c r="AL259" s="5">
        <f t="shared" si="419"/>
        <v>1.5473207489612283E-5</v>
      </c>
      <c r="AM259" s="5">
        <f t="shared" si="420"/>
        <v>5.3868407670743098E-3</v>
      </c>
      <c r="AN259" s="5">
        <f t="shared" si="421"/>
        <v>4.3533103523156411E-3</v>
      </c>
      <c r="AO259" s="5">
        <f t="shared" si="422"/>
        <v>1.7590376106356796E-3</v>
      </c>
      <c r="AP259" s="5">
        <f t="shared" si="423"/>
        <v>4.7384833842365316E-4</v>
      </c>
      <c r="AQ259" s="5">
        <f t="shared" si="424"/>
        <v>9.5733703959454639E-5</v>
      </c>
      <c r="AR259" s="5">
        <f t="shared" si="425"/>
        <v>3.047104315213103E-4</v>
      </c>
      <c r="AS259" s="5">
        <f t="shared" si="426"/>
        <v>4.3738327973600325E-4</v>
      </c>
      <c r="AT259" s="5">
        <f t="shared" si="427"/>
        <v>3.1391136239988522E-4</v>
      </c>
      <c r="AU259" s="5">
        <f t="shared" si="428"/>
        <v>1.5019678469530473E-4</v>
      </c>
      <c r="AV259" s="5">
        <f t="shared" si="429"/>
        <v>5.3898353567885904E-5</v>
      </c>
      <c r="AW259" s="5">
        <f t="shared" si="430"/>
        <v>4.9858383593675766E-7</v>
      </c>
      <c r="AX259" s="5">
        <f t="shared" si="431"/>
        <v>1.2887175486331593E-3</v>
      </c>
      <c r="AY259" s="5">
        <f t="shared" si="432"/>
        <v>1.0414615334402323E-3</v>
      </c>
      <c r="AZ259" s="5">
        <f t="shared" si="433"/>
        <v>4.2082228444319475E-4</v>
      </c>
      <c r="BA259" s="5">
        <f t="shared" si="434"/>
        <v>1.1336081676104278E-4</v>
      </c>
      <c r="BB259" s="5">
        <f t="shared" si="435"/>
        <v>2.2902793979412062E-5</v>
      </c>
      <c r="BC259" s="5">
        <f t="shared" si="436"/>
        <v>3.7017233082862179E-6</v>
      </c>
      <c r="BD259" s="5">
        <f t="shared" si="437"/>
        <v>4.1041342949042708E-5</v>
      </c>
      <c r="BE259" s="5">
        <f t="shared" si="438"/>
        <v>5.8911003125821703E-5</v>
      </c>
      <c r="BF259" s="5">
        <f t="shared" si="439"/>
        <v>4.2280613156343178E-5</v>
      </c>
      <c r="BG259" s="5">
        <f t="shared" si="440"/>
        <v>2.0229953138615877E-5</v>
      </c>
      <c r="BH259" s="5">
        <f t="shared" si="441"/>
        <v>7.2595506564193936E-6</v>
      </c>
      <c r="BI259" s="5">
        <f t="shared" si="442"/>
        <v>2.0840809811870897E-6</v>
      </c>
      <c r="BJ259" s="8">
        <f t="shared" si="443"/>
        <v>0.51816027648630791</v>
      </c>
      <c r="BK259" s="8">
        <f t="shared" si="444"/>
        <v>0.27081380420930407</v>
      </c>
      <c r="BL259" s="8">
        <f t="shared" si="445"/>
        <v>0.20199431220851721</v>
      </c>
      <c r="BM259" s="8">
        <f t="shared" si="446"/>
        <v>0.38819659938228562</v>
      </c>
      <c r="BN259" s="8">
        <f t="shared" si="447"/>
        <v>0.61106222044558367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1.6031128404669299</v>
      </c>
      <c r="F260">
        <f>VLOOKUP(B260,home!$B$2:$E$405,3,FALSE)</f>
        <v>1.73</v>
      </c>
      <c r="G260">
        <f>VLOOKUP(C260,away!$B$2:$E$405,4,FALSE)</f>
        <v>0.67</v>
      </c>
      <c r="H260">
        <f>VLOOKUP(A260,away!$A$2:$E$405,3,FALSE)</f>
        <v>1.3852140077821</v>
      </c>
      <c r="I260">
        <f>VLOOKUP(C260,away!$B$2:$E$405,3,FALSE)</f>
        <v>1.2</v>
      </c>
      <c r="J260">
        <f>VLOOKUP(B260,home!$B$2:$E$405,4,FALSE)</f>
        <v>0.78</v>
      </c>
      <c r="K260" s="3">
        <f t="shared" si="392"/>
        <v>1.8581680933852185</v>
      </c>
      <c r="L260" s="3">
        <f t="shared" si="393"/>
        <v>1.2965603112840456</v>
      </c>
      <c r="M260" s="5">
        <f t="shared" si="394"/>
        <v>4.2649982956005042E-2</v>
      </c>
      <c r="N260" s="5">
        <f t="shared" si="395"/>
        <v>7.9250837512271952E-2</v>
      </c>
      <c r="O260" s="5">
        <f t="shared" si="396"/>
        <v>5.5298275177697122E-2</v>
      </c>
      <c r="P260" s="5">
        <f t="shared" si="397"/>
        <v>0.10275349055443263</v>
      </c>
      <c r="Q260" s="5">
        <f t="shared" si="398"/>
        <v>7.3630688819680087E-2</v>
      </c>
      <c r="R260" s="5">
        <f t="shared" si="399"/>
        <v>3.5848774438932904E-2</v>
      </c>
      <c r="S260" s="5">
        <f t="shared" si="400"/>
        <v>6.1889120987522535E-2</v>
      </c>
      <c r="T260" s="5">
        <f t="shared" si="401"/>
        <v>9.5466628816103086E-2</v>
      </c>
      <c r="U260" s="5">
        <f t="shared" si="402"/>
        <v>6.6613048849388706E-2</v>
      </c>
      <c r="V260" s="5">
        <f t="shared" si="403"/>
        <v>1.6567215709671498E-2</v>
      </c>
      <c r="W260" s="5">
        <f t="shared" si="404"/>
        <v>4.5606065552901739E-2</v>
      </c>
      <c r="X260" s="5">
        <f t="shared" si="405"/>
        <v>5.9131014549710856E-2</v>
      </c>
      <c r="Y260" s="5">
        <f t="shared" si="406"/>
        <v>3.8333463315557273E-2</v>
      </c>
      <c r="Z260" s="5">
        <f t="shared" si="407"/>
        <v>1.5493366048564798E-2</v>
      </c>
      <c r="AA260" s="5">
        <f t="shared" si="408"/>
        <v>2.8789278450580928E-2</v>
      </c>
      <c r="AB260" s="5">
        <f t="shared" si="409"/>
        <v>2.6747659324226066E-2</v>
      </c>
      <c r="AC260" s="5">
        <f t="shared" si="410"/>
        <v>2.4946364642938449E-3</v>
      </c>
      <c r="AD260" s="5">
        <f t="shared" si="411"/>
        <v>2.1185933968809193E-2</v>
      </c>
      <c r="AE260" s="5">
        <f t="shared" si="412"/>
        <v>2.7468841141442473E-2</v>
      </c>
      <c r="AF260" s="5">
        <f t="shared" si="413"/>
        <v>1.7807504610480328E-2</v>
      </c>
      <c r="AG260" s="5">
        <f t="shared" si="414"/>
        <v>7.6961679069854861E-3</v>
      </c>
      <c r="AH260" s="5">
        <f t="shared" si="415"/>
        <v>5.0220208766912078E-3</v>
      </c>
      <c r="AI260" s="5">
        <f t="shared" si="416"/>
        <v>9.331758957382065E-3</v>
      </c>
      <c r="AJ260" s="5">
        <f t="shared" si="417"/>
        <v>8.6699883748845349E-3</v>
      </c>
      <c r="AK260" s="5">
        <f t="shared" si="418"/>
        <v>5.3700985894104001E-3</v>
      </c>
      <c r="AL260" s="5">
        <f t="shared" si="419"/>
        <v>2.4040582115587432E-4</v>
      </c>
      <c r="AM260" s="5">
        <f t="shared" si="420"/>
        <v>7.8734053058814625E-3</v>
      </c>
      <c r="AN260" s="5">
        <f t="shared" si="421"/>
        <v>1.0208344834259123E-2</v>
      </c>
      <c r="AO260" s="5">
        <f t="shared" si="422"/>
        <v>6.6178673780009451E-3</v>
      </c>
      <c r="AP260" s="5">
        <f t="shared" si="423"/>
        <v>2.8601547292191462E-3</v>
      </c>
      <c r="AQ260" s="5">
        <f t="shared" si="424"/>
        <v>9.2709077650922735E-4</v>
      </c>
      <c r="AR260" s="5">
        <f t="shared" si="425"/>
        <v>1.3022705902315456E-3</v>
      </c>
      <c r="AS260" s="5">
        <f t="shared" si="426"/>
        <v>2.4198376597221946E-3</v>
      </c>
      <c r="AT260" s="5">
        <f t="shared" si="427"/>
        <v>2.2482325652338699E-3</v>
      </c>
      <c r="AU260" s="5">
        <f t="shared" si="428"/>
        <v>1.3925313397423927E-3</v>
      </c>
      <c r="AV260" s="5">
        <f t="shared" si="429"/>
        <v>6.4688932613707177E-4</v>
      </c>
      <c r="AW260" s="5">
        <f t="shared" si="430"/>
        <v>1.6088672101810352E-5</v>
      </c>
      <c r="AX260" s="5">
        <f t="shared" si="431"/>
        <v>2.4383517542798001E-3</v>
      </c>
      <c r="AY260" s="5">
        <f t="shared" si="432"/>
        <v>3.1614701095490153E-3</v>
      </c>
      <c r="AZ260" s="5">
        <f t="shared" si="433"/>
        <v>2.0495183346760388E-3</v>
      </c>
      <c r="BA260" s="5">
        <f t="shared" si="434"/>
        <v>8.8577470999664143E-4</v>
      </c>
      <c r="BB260" s="5">
        <f t="shared" si="435"/>
        <v>2.8711508343019505E-4</v>
      </c>
      <c r="BC260" s="5">
        <f t="shared" si="436"/>
        <v>7.445240438931969E-5</v>
      </c>
      <c r="BD260" s="5">
        <f t="shared" si="437"/>
        <v>2.8141206030777883E-4</v>
      </c>
      <c r="BE260" s="5">
        <f t="shared" si="438"/>
        <v>5.2291091155771149E-4</v>
      </c>
      <c r="BF260" s="5">
        <f t="shared" si="439"/>
        <v>4.8582818576975982E-4</v>
      </c>
      <c r="BG260" s="5">
        <f t="shared" si="440"/>
        <v>3.0091681122153139E-4</v>
      </c>
      <c r="BH260" s="5">
        <f t="shared" si="441"/>
        <v>1.3978850434376826E-4</v>
      </c>
      <c r="BI260" s="5">
        <f t="shared" si="442"/>
        <v>5.1950107718726241E-5</v>
      </c>
      <c r="BJ260" s="8">
        <f t="shared" si="443"/>
        <v>0.50296069161413337</v>
      </c>
      <c r="BK260" s="8">
        <f t="shared" si="444"/>
        <v>0.2297563226026304</v>
      </c>
      <c r="BL260" s="8">
        <f t="shared" si="445"/>
        <v>0.2514834711011803</v>
      </c>
      <c r="BM260" s="8">
        <f t="shared" si="446"/>
        <v>0.60711642047004211</v>
      </c>
      <c r="BN260" s="8">
        <f t="shared" si="447"/>
        <v>0.38943204945901977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1.25555555555556</v>
      </c>
      <c r="F261">
        <f>VLOOKUP(B261,home!$B$2:$E$405,3,FALSE)</f>
        <v>1.25</v>
      </c>
      <c r="G261">
        <f>VLOOKUP(C261,away!$B$2:$E$405,4,FALSE)</f>
        <v>1.19</v>
      </c>
      <c r="H261">
        <f>VLOOKUP(A261,away!$A$2:$E$405,3,FALSE)</f>
        <v>1.12222222222222</v>
      </c>
      <c r="I261">
        <f>VLOOKUP(C261,away!$B$2:$E$405,3,FALSE)</f>
        <v>1.19</v>
      </c>
      <c r="J261">
        <f>VLOOKUP(B261,home!$B$2:$E$405,4,FALSE)</f>
        <v>0.76</v>
      </c>
      <c r="K261" s="3">
        <f t="shared" si="392"/>
        <v>1.8676388888888953</v>
      </c>
      <c r="L261" s="3">
        <f t="shared" si="393"/>
        <v>1.0149377777777757</v>
      </c>
      <c r="M261" s="5">
        <f t="shared" si="394"/>
        <v>5.5990308447221249E-2</v>
      </c>
      <c r="N261" s="5">
        <f t="shared" si="395"/>
        <v>0.10456967745691483</v>
      </c>
      <c r="O261" s="5">
        <f t="shared" si="396"/>
        <v>5.6826679232514957E-2</v>
      </c>
      <c r="P261" s="5">
        <f t="shared" si="397"/>
        <v>0.10613171606105991</v>
      </c>
      <c r="Q261" s="5">
        <f t="shared" si="398"/>
        <v>9.7649198108551299E-2</v>
      </c>
      <c r="R261" s="5">
        <f t="shared" si="399"/>
        <v>2.8837771769369601E-2</v>
      </c>
      <c r="S261" s="5">
        <f t="shared" si="400"/>
        <v>5.0294155660364381E-2</v>
      </c>
      <c r="T261" s="5">
        <f t="shared" si="401"/>
        <v>9.9107860130074832E-2</v>
      </c>
      <c r="U261" s="5">
        <f t="shared" si="402"/>
        <v>5.3858544025376993E-2</v>
      </c>
      <c r="V261" s="5">
        <f t="shared" si="403"/>
        <v>1.059271624383625E-2</v>
      </c>
      <c r="W261" s="5">
        <f t="shared" si="404"/>
        <v>6.0791146618782127E-2</v>
      </c>
      <c r="X261" s="5">
        <f t="shared" si="405"/>
        <v>6.1699231257829674E-2</v>
      </c>
      <c r="Y261" s="5">
        <f t="shared" si="406"/>
        <v>3.1310440331709363E-2</v>
      </c>
      <c r="Z261" s="5">
        <f t="shared" si="407"/>
        <v>9.7561813318888888E-3</v>
      </c>
      <c r="AA261" s="5">
        <f t="shared" si="408"/>
        <v>1.8221023662487547E-2</v>
      </c>
      <c r="AB261" s="5">
        <f t="shared" si="409"/>
        <v>1.7015146193713259E-2</v>
      </c>
      <c r="AC261" s="5">
        <f t="shared" si="410"/>
        <v>1.2549305226702136E-3</v>
      </c>
      <c r="AD261" s="5">
        <f t="shared" si="411"/>
        <v>2.8383977381346039E-2</v>
      </c>
      <c r="AE261" s="5">
        <f t="shared" si="412"/>
        <v>2.8807970927917998E-2</v>
      </c>
      <c r="AF261" s="5">
        <f t="shared" si="413"/>
        <v>1.4619148997933928E-2</v>
      </c>
      <c r="AG261" s="5">
        <f t="shared" si="414"/>
        <v>4.945842198988421E-3</v>
      </c>
      <c r="AH261" s="5">
        <f t="shared" si="415"/>
        <v>2.4754792501460814E-3</v>
      </c>
      <c r="AI261" s="5">
        <f t="shared" si="416"/>
        <v>4.6233013162103433E-3</v>
      </c>
      <c r="AJ261" s="5">
        <f t="shared" si="417"/>
        <v>4.3173286666028272E-3</v>
      </c>
      <c r="AK261" s="5">
        <f t="shared" si="418"/>
        <v>2.6877369712874268E-3</v>
      </c>
      <c r="AL261" s="5">
        <f t="shared" si="419"/>
        <v>9.5150702757025216E-5</v>
      </c>
      <c r="AM261" s="5">
        <f t="shared" si="420"/>
        <v>1.0602203995748934E-2</v>
      </c>
      <c r="AN261" s="5">
        <f t="shared" si="421"/>
        <v>1.0760577362992076E-2</v>
      </c>
      <c r="AO261" s="5">
        <f t="shared" si="422"/>
        <v>5.4606582382005072E-3</v>
      </c>
      <c r="AP261" s="5">
        <f t="shared" si="423"/>
        <v>1.8474094458277095E-3</v>
      </c>
      <c r="AQ261" s="5">
        <f t="shared" si="424"/>
        <v>4.6875140939851178E-4</v>
      </c>
      <c r="AR261" s="5">
        <f t="shared" si="425"/>
        <v>5.0249148181565192E-4</v>
      </c>
      <c r="AS261" s="5">
        <f t="shared" si="426"/>
        <v>9.3847263277431871E-4</v>
      </c>
      <c r="AT261" s="5">
        <f t="shared" si="427"/>
        <v>8.7636399256363253E-4</v>
      </c>
      <c r="AU261" s="5">
        <f t="shared" si="428"/>
        <v>5.4557715777792636E-4</v>
      </c>
      <c r="AV261" s="5">
        <f t="shared" si="429"/>
        <v>2.5473527918888194E-4</v>
      </c>
      <c r="AW261" s="5">
        <f t="shared" si="430"/>
        <v>5.010047298105258E-6</v>
      </c>
      <c r="AX261" s="5">
        <f t="shared" si="431"/>
        <v>3.3001814150656582E-3</v>
      </c>
      <c r="AY261" s="5">
        <f t="shared" si="432"/>
        <v>3.3494787916702544E-3</v>
      </c>
      <c r="AZ261" s="5">
        <f t="shared" si="433"/>
        <v>1.6997562807657984E-3</v>
      </c>
      <c r="BA261" s="5">
        <f t="shared" si="434"/>
        <v>5.7504895412141901E-4</v>
      </c>
      <c r="BB261" s="5">
        <f t="shared" si="435"/>
        <v>1.4590972690235672E-4</v>
      </c>
      <c r="BC261" s="5">
        <f t="shared" si="436"/>
        <v>2.9617858795688027E-5</v>
      </c>
      <c r="BD261" s="5">
        <f t="shared" si="437"/>
        <v>8.4999597984373204E-5</v>
      </c>
      <c r="BE261" s="5">
        <f t="shared" si="438"/>
        <v>1.5874855473553754E-4</v>
      </c>
      <c r="BF261" s="5">
        <f t="shared" si="439"/>
        <v>1.4824248718949869E-4</v>
      </c>
      <c r="BG261" s="5">
        <f t="shared" si="440"/>
        <v>9.2287811353573878E-5</v>
      </c>
      <c r="BH261" s="5">
        <f t="shared" si="441"/>
        <v>4.3090076363594168E-5</v>
      </c>
      <c r="BI261" s="5">
        <f t="shared" si="442"/>
        <v>1.6095340468368136E-5</v>
      </c>
      <c r="BJ261" s="8">
        <f t="shared" si="443"/>
        <v>0.57012408688953742</v>
      </c>
      <c r="BK261" s="8">
        <f t="shared" si="444"/>
        <v>0.22770845642957929</v>
      </c>
      <c r="BL261" s="8">
        <f t="shared" si="445"/>
        <v>0.1925241154999244</v>
      </c>
      <c r="BM261" s="8">
        <f t="shared" si="446"/>
        <v>0.54676302033092594</v>
      </c>
      <c r="BN261" s="8">
        <f t="shared" si="447"/>
        <v>0.45000535107563183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1.25888324873096</v>
      </c>
      <c r="F262">
        <f>VLOOKUP(B262,home!$B$2:$E$405,3,FALSE)</f>
        <v>0.66</v>
      </c>
      <c r="G262">
        <f>VLOOKUP(C262,away!$B$2:$E$405,4,FALSE)</f>
        <v>0.65</v>
      </c>
      <c r="H262">
        <f>VLOOKUP(A262,away!$A$2:$E$405,3,FALSE)</f>
        <v>1.10152284263959</v>
      </c>
      <c r="I262">
        <f>VLOOKUP(C262,away!$B$2:$E$405,3,FALSE)</f>
        <v>1.3</v>
      </c>
      <c r="J262">
        <f>VLOOKUP(B262,home!$B$2:$E$405,4,FALSE)</f>
        <v>0.98</v>
      </c>
      <c r="K262" s="3">
        <f t="shared" si="392"/>
        <v>0.54006091370558196</v>
      </c>
      <c r="L262" s="3">
        <f t="shared" si="393"/>
        <v>1.4033401015228375</v>
      </c>
      <c r="M262" s="5">
        <f t="shared" si="394"/>
        <v>0.143216040619663</v>
      </c>
      <c r="N262" s="5">
        <f t="shared" si="395"/>
        <v>7.7345385754350945E-2</v>
      </c>
      <c r="O262" s="5">
        <f t="shared" si="396"/>
        <v>0.20098081298289669</v>
      </c>
      <c r="P262" s="5">
        <f t="shared" si="397"/>
        <v>0.10854188149683389</v>
      </c>
      <c r="Q262" s="5">
        <f t="shared" si="398"/>
        <v>2.0885609850702733E-2</v>
      </c>
      <c r="R262" s="5">
        <f t="shared" si="399"/>
        <v>0.14102221724778036</v>
      </c>
      <c r="S262" s="5">
        <f t="shared" si="400"/>
        <v>2.0565678236700247E-2</v>
      </c>
      <c r="T262" s="5">
        <f t="shared" si="401"/>
        <v>2.9309613848251547E-2</v>
      </c>
      <c r="U262" s="5">
        <f t="shared" si="402"/>
        <v>7.6160587499623345E-2</v>
      </c>
      <c r="V262" s="5">
        <f t="shared" si="403"/>
        <v>1.7318337933621549E-3</v>
      </c>
      <c r="W262" s="5">
        <f t="shared" si="404"/>
        <v>3.7598338464229415E-3</v>
      </c>
      <c r="X262" s="5">
        <f t="shared" si="405"/>
        <v>5.2763256117481713E-3</v>
      </c>
      <c r="Y262" s="5">
        <f t="shared" si="406"/>
        <v>3.7022396598291136E-3</v>
      </c>
      <c r="Z262" s="5">
        <f t="shared" si="407"/>
        <v>6.5967377556491916E-2</v>
      </c>
      <c r="AA262" s="5">
        <f t="shared" si="408"/>
        <v>3.5626402197920126E-2</v>
      </c>
      <c r="AB262" s="5">
        <f t="shared" si="409"/>
        <v>9.6202136615256475E-3</v>
      </c>
      <c r="AC262" s="5">
        <f t="shared" si="410"/>
        <v>8.203362624308524E-5</v>
      </c>
      <c r="AD262" s="5">
        <f t="shared" si="411"/>
        <v>5.0763482562008648E-4</v>
      </c>
      <c r="AE262" s="5">
        <f t="shared" si="412"/>
        <v>7.1238430772222004E-4</v>
      </c>
      <c r="AF262" s="5">
        <f t="shared" si="413"/>
        <v>4.9985873336108838E-4</v>
      </c>
      <c r="AG262" s="5">
        <f t="shared" si="414"/>
        <v>2.3382393520734226E-4</v>
      </c>
      <c r="AH262" s="5">
        <f t="shared" si="415"/>
        <v>2.314366657933067E-2</v>
      </c>
      <c r="AI262" s="5">
        <f t="shared" si="416"/>
        <v>1.2498989719330663E-2</v>
      </c>
      <c r="AJ262" s="5">
        <f t="shared" si="417"/>
        <v>3.3751079041091959E-3</v>
      </c>
      <c r="AK262" s="5">
        <f t="shared" si="418"/>
        <v>6.0758795284938157E-4</v>
      </c>
      <c r="AL262" s="5">
        <f t="shared" si="419"/>
        <v>2.4868957694701233E-6</v>
      </c>
      <c r="AM262" s="5">
        <f t="shared" si="420"/>
        <v>5.4830745550631548E-5</v>
      </c>
      <c r="AN262" s="5">
        <f t="shared" si="421"/>
        <v>7.6946184027596132E-5</v>
      </c>
      <c r="AO262" s="5">
        <f t="shared" si="422"/>
        <v>5.3990832852540856E-5</v>
      </c>
      <c r="AP262" s="5">
        <f t="shared" si="423"/>
        <v>2.5255833618862417E-5</v>
      </c>
      <c r="AQ262" s="5">
        <f t="shared" si="424"/>
        <v>8.8606310286845651E-6</v>
      </c>
      <c r="AR262" s="5">
        <f t="shared" si="425"/>
        <v>6.4956870814097279E-3</v>
      </c>
      <c r="AS262" s="5">
        <f t="shared" si="426"/>
        <v>3.5080667003316826E-3</v>
      </c>
      <c r="AT262" s="5">
        <f t="shared" si="427"/>
        <v>9.4728485376062714E-4</v>
      </c>
      <c r="AU262" s="5">
        <f t="shared" si="428"/>
        <v>1.7053050788714102E-4</v>
      </c>
      <c r="AV262" s="5">
        <f t="shared" si="429"/>
        <v>2.3024215476051575E-5</v>
      </c>
      <c r="AW262" s="5">
        <f t="shared" si="430"/>
        <v>5.2355313602688782E-8</v>
      </c>
      <c r="AX262" s="5">
        <f t="shared" si="431"/>
        <v>4.935323756872057E-6</v>
      </c>
      <c r="AY262" s="5">
        <f t="shared" si="432"/>
        <v>6.9259377420169033E-6</v>
      </c>
      <c r="AZ262" s="5">
        <f t="shared" si="433"/>
        <v>4.8597230870114271E-6</v>
      </c>
      <c r="BA262" s="5">
        <f t="shared" si="434"/>
        <v>2.2732814300998318E-6</v>
      </c>
      <c r="BB262" s="5">
        <f t="shared" si="435"/>
        <v>7.975467482265694E-7</v>
      </c>
      <c r="BC262" s="5">
        <f t="shared" si="436"/>
        <v>2.238458669250968E-7</v>
      </c>
      <c r="BD262" s="5">
        <f t="shared" si="437"/>
        <v>1.5192763613810177E-3</v>
      </c>
      <c r="BE262" s="5">
        <f t="shared" si="438"/>
        <v>8.2050177989872433E-4</v>
      </c>
      <c r="BF262" s="5">
        <f t="shared" si="439"/>
        <v>2.2156047047458064E-4</v>
      </c>
      <c r="BG262" s="5">
        <f t="shared" si="440"/>
        <v>3.9885383375180223E-5</v>
      </c>
      <c r="BH262" s="5">
        <f t="shared" si="441"/>
        <v>5.3851341472743131E-6</v>
      </c>
      <c r="BI262" s="5">
        <f t="shared" si="442"/>
        <v>5.8166009360081926E-7</v>
      </c>
      <c r="BJ262" s="8">
        <f t="shared" si="443"/>
        <v>0.14247261025892563</v>
      </c>
      <c r="BK262" s="8">
        <f t="shared" si="444"/>
        <v>0.27414688060631393</v>
      </c>
      <c r="BL262" s="8">
        <f t="shared" si="445"/>
        <v>0.51678736989360174</v>
      </c>
      <c r="BM262" s="8">
        <f t="shared" si="446"/>
        <v>0.30737541678067704</v>
      </c>
      <c r="BN262" s="8">
        <f t="shared" si="447"/>
        <v>0.69199194795222763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1.36434108527132</v>
      </c>
      <c r="F263">
        <f>VLOOKUP(B263,home!$B$2:$E$405,3,FALSE)</f>
        <v>1.07</v>
      </c>
      <c r="G263">
        <f>VLOOKUP(C263,away!$B$2:$E$405,4,FALSE)</f>
        <v>1.47</v>
      </c>
      <c r="H263">
        <f>VLOOKUP(A263,away!$A$2:$E$405,3,FALSE)</f>
        <v>1.1434108527131801</v>
      </c>
      <c r="I263">
        <f>VLOOKUP(C263,away!$B$2:$E$405,3,FALSE)</f>
        <v>0.68</v>
      </c>
      <c r="J263">
        <f>VLOOKUP(B263,home!$B$2:$E$405,4,FALSE)</f>
        <v>1.1399999999999999</v>
      </c>
      <c r="K263" s="3">
        <f t="shared" si="392"/>
        <v>2.1459720930232593</v>
      </c>
      <c r="L263" s="3">
        <f t="shared" si="393"/>
        <v>0.88637209302325726</v>
      </c>
      <c r="M263" s="5">
        <f t="shared" si="394"/>
        <v>4.8202509929918792E-2</v>
      </c>
      <c r="N263" s="5">
        <f t="shared" si="395"/>
        <v>0.10344124112328226</v>
      </c>
      <c r="O263" s="5">
        <f t="shared" si="396"/>
        <v>4.2725359615556464E-2</v>
      </c>
      <c r="P263" s="5">
        <f t="shared" si="397"/>
        <v>9.1687429399367137E-2</v>
      </c>
      <c r="Q263" s="5">
        <f t="shared" si="398"/>
        <v>0.11099100835912686</v>
      </c>
      <c r="R263" s="5">
        <f t="shared" si="399"/>
        <v>1.8935283213806064E-2</v>
      </c>
      <c r="S263" s="5">
        <f t="shared" si="400"/>
        <v>4.3600347378622985E-2</v>
      </c>
      <c r="T263" s="5">
        <f t="shared" si="401"/>
        <v>9.8379332386041116E-2</v>
      </c>
      <c r="U263" s="5">
        <f t="shared" si="402"/>
        <v>4.0634589350319585E-2</v>
      </c>
      <c r="V263" s="5">
        <f t="shared" si="403"/>
        <v>9.2148354420120426E-3</v>
      </c>
      <c r="W263" s="5">
        <f t="shared" si="404"/>
        <v>7.9394535505065852E-2</v>
      </c>
      <c r="X263" s="5">
        <f t="shared" si="405"/>
        <v>7.0373100610234537E-2</v>
      </c>
      <c r="Y263" s="5">
        <f t="shared" si="406"/>
        <v>3.1188376240214921E-2</v>
      </c>
      <c r="Z263" s="5">
        <f t="shared" si="407"/>
        <v>5.5945688714031435E-3</v>
      </c>
      <c r="AA263" s="5">
        <f t="shared" si="408"/>
        <v>1.2005788670527776E-2</v>
      </c>
      <c r="AB263" s="5">
        <f t="shared" si="409"/>
        <v>1.2882043720843716E-2</v>
      </c>
      <c r="AC263" s="5">
        <f t="shared" si="410"/>
        <v>1.0954883045050912E-3</v>
      </c>
      <c r="AD263" s="5">
        <f t="shared" si="411"/>
        <v>4.2594614383103906E-2</v>
      </c>
      <c r="AE263" s="5">
        <f t="shared" si="412"/>
        <v>3.7754677502270351E-2</v>
      </c>
      <c r="AF263" s="5">
        <f t="shared" si="413"/>
        <v>1.6732346259552725E-2</v>
      </c>
      <c r="AG263" s="5">
        <f t="shared" si="414"/>
        <v>4.943694925089873E-3</v>
      </c>
      <c r="AH263" s="5">
        <f t="shared" si="415"/>
        <v>1.2397174300270914E-3</v>
      </c>
      <c r="AI263" s="5">
        <f t="shared" si="416"/>
        <v>2.6603990080726531E-3</v>
      </c>
      <c r="AJ263" s="5">
        <f t="shared" si="417"/>
        <v>2.8545710138153375E-3</v>
      </c>
      <c r="AK263" s="5">
        <f t="shared" si="418"/>
        <v>2.0419432444002761E-3</v>
      </c>
      <c r="AL263" s="5">
        <f t="shared" si="419"/>
        <v>8.3350436915567737E-5</v>
      </c>
      <c r="AM263" s="5">
        <f t="shared" si="420"/>
        <v>1.8281370755845638E-2</v>
      </c>
      <c r="AN263" s="5">
        <f t="shared" si="421"/>
        <v>1.6204096860193067E-2</v>
      </c>
      <c r="AO263" s="5">
        <f t="shared" si="422"/>
        <v>7.1814296247604591E-3</v>
      </c>
      <c r="AP263" s="5">
        <f t="shared" si="423"/>
        <v>2.1218062691327178E-3</v>
      </c>
      <c r="AQ263" s="5">
        <f t="shared" si="424"/>
        <v>4.7017746594025888E-4</v>
      </c>
      <c r="AR263" s="5">
        <f t="shared" si="425"/>
        <v>2.1977018664210541E-4</v>
      </c>
      <c r="AS263" s="5">
        <f t="shared" si="426"/>
        <v>4.7162068741247125E-4</v>
      </c>
      <c r="AT263" s="5">
        <f t="shared" si="427"/>
        <v>5.060424168398047E-4</v>
      </c>
      <c r="AU263" s="5">
        <f t="shared" si="428"/>
        <v>3.6198430147475481E-4</v>
      </c>
      <c r="AV263" s="5">
        <f t="shared" si="429"/>
        <v>1.9420205226933552E-4</v>
      </c>
      <c r="AW263" s="5">
        <f t="shared" si="430"/>
        <v>4.4039818853217293E-6</v>
      </c>
      <c r="AX263" s="5">
        <f t="shared" si="431"/>
        <v>6.5385519107093743E-3</v>
      </c>
      <c r="AY263" s="5">
        <f t="shared" si="432"/>
        <v>5.7955899424366863E-3</v>
      </c>
      <c r="AZ263" s="5">
        <f t="shared" si="433"/>
        <v>2.5685245937910718E-3</v>
      </c>
      <c r="BA263" s="5">
        <f t="shared" si="434"/>
        <v>7.5888950672676808E-4</v>
      </c>
      <c r="BB263" s="5">
        <f t="shared" si="435"/>
        <v>1.6816462011269814E-4</v>
      </c>
      <c r="BC263" s="5">
        <f t="shared" si="436"/>
        <v>2.9811285260350656E-5</v>
      </c>
      <c r="BD263" s="5">
        <f t="shared" si="437"/>
        <v>3.246636005301246E-5</v>
      </c>
      <c r="BE263" s="5">
        <f t="shared" si="438"/>
        <v>6.9671902635809891E-5</v>
      </c>
      <c r="BF263" s="5">
        <f t="shared" si="439"/>
        <v>7.4756979362140851E-5</v>
      </c>
      <c r="BG263" s="5">
        <f t="shared" si="440"/>
        <v>5.3475463823290009E-5</v>
      </c>
      <c r="BH263" s="5">
        <f t="shared" si="441"/>
        <v>2.8689213256563808E-5</v>
      </c>
      <c r="BI263" s="5">
        <f t="shared" si="442"/>
        <v>1.2313250203875785E-5</v>
      </c>
      <c r="BJ263" s="8">
        <f t="shared" si="443"/>
        <v>0.65591134012889163</v>
      </c>
      <c r="BK263" s="8">
        <f t="shared" si="444"/>
        <v>0.19967955083377828</v>
      </c>
      <c r="BL263" s="8">
        <f t="shared" si="445"/>
        <v>0.13800468808134211</v>
      </c>
      <c r="BM263" s="8">
        <f t="shared" si="446"/>
        <v>0.57741613031380623</v>
      </c>
      <c r="BN263" s="8">
        <f t="shared" si="447"/>
        <v>0.41598283164105754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1.1720779220779201</v>
      </c>
      <c r="F264">
        <f>VLOOKUP(B264,home!$B$2:$E$405,3,FALSE)</f>
        <v>0.79</v>
      </c>
      <c r="G264">
        <f>VLOOKUP(C264,away!$B$2:$E$405,4,FALSE)</f>
        <v>0.91</v>
      </c>
      <c r="H264">
        <f>VLOOKUP(A264,away!$A$2:$E$405,3,FALSE)</f>
        <v>0.83441558441558406</v>
      </c>
      <c r="I264">
        <f>VLOOKUP(C264,away!$B$2:$E$405,3,FALSE)</f>
        <v>0.79</v>
      </c>
      <c r="J264">
        <f>VLOOKUP(B264,home!$B$2:$E$405,4,FALSE)</f>
        <v>1.1100000000000001</v>
      </c>
      <c r="K264" s="3">
        <f t="shared" si="392"/>
        <v>0.84260681818181682</v>
      </c>
      <c r="L264" s="3">
        <f t="shared" si="393"/>
        <v>0.7316990259740257</v>
      </c>
      <c r="M264" s="5">
        <f t="shared" si="394"/>
        <v>0.20715129806870941</v>
      </c>
      <c r="N264" s="5">
        <f t="shared" si="395"/>
        <v>0.17454709614790836</v>
      </c>
      <c r="O264" s="5">
        <f t="shared" si="396"/>
        <v>0.15157240302612973</v>
      </c>
      <c r="P264" s="5">
        <f t="shared" si="397"/>
        <v>0.12771594023801916</v>
      </c>
      <c r="Q264" s="5">
        <f t="shared" si="398"/>
        <v>7.3537286654032363E-2</v>
      </c>
      <c r="R264" s="5">
        <f t="shared" si="399"/>
        <v>5.5452689829380793E-2</v>
      </c>
      <c r="S264" s="5">
        <f t="shared" si="400"/>
        <v>1.9685323653476468E-2</v>
      </c>
      <c r="T264" s="5">
        <f t="shared" si="401"/>
        <v>5.3807161017528193E-2</v>
      </c>
      <c r="U264" s="5">
        <f t="shared" si="402"/>
        <v>4.6724814536757739E-2</v>
      </c>
      <c r="V264" s="5">
        <f t="shared" si="403"/>
        <v>1.3485203234613369E-3</v>
      </c>
      <c r="W264" s="5">
        <f t="shared" si="404"/>
        <v>2.0654339708426131E-2</v>
      </c>
      <c r="X264" s="5">
        <f t="shared" si="405"/>
        <v>1.5112760246792043E-2</v>
      </c>
      <c r="Y264" s="5">
        <f t="shared" si="406"/>
        <v>5.5289959761783561E-3</v>
      </c>
      <c r="Z264" s="5">
        <f t="shared" si="407"/>
        <v>1.3524893045265898E-2</v>
      </c>
      <c r="AA264" s="5">
        <f t="shared" si="408"/>
        <v>1.139616709512088E-2</v>
      </c>
      <c r="AB264" s="5">
        <f t="shared" si="409"/>
        <v>4.801244047744061E-3</v>
      </c>
      <c r="AC264" s="5">
        <f t="shared" si="410"/>
        <v>5.1963088889206682E-5</v>
      </c>
      <c r="AD264" s="5">
        <f t="shared" si="411"/>
        <v>4.3508718658408236E-3</v>
      </c>
      <c r="AE264" s="5">
        <f t="shared" si="412"/>
        <v>3.1835287063735223E-3</v>
      </c>
      <c r="AF264" s="5">
        <f t="shared" si="413"/>
        <v>1.1646924268069281E-3</v>
      </c>
      <c r="AG264" s="5">
        <f t="shared" si="414"/>
        <v>2.8406810475131787E-4</v>
      </c>
      <c r="AH264" s="5">
        <f t="shared" si="415"/>
        <v>2.4740377669059824E-3</v>
      </c>
      <c r="AI264" s="5">
        <f t="shared" si="416"/>
        <v>2.084641090834297E-3</v>
      </c>
      <c r="AJ264" s="5">
        <f t="shared" si="417"/>
        <v>8.7826639829947939E-4</v>
      </c>
      <c r="AK264" s="5">
        <f t="shared" si="418"/>
        <v>2.4667775179570956E-4</v>
      </c>
      <c r="AL264" s="5">
        <f t="shared" si="419"/>
        <v>1.2814816642772003E-6</v>
      </c>
      <c r="AM264" s="5">
        <f t="shared" si="420"/>
        <v>7.3321485983858438E-4</v>
      </c>
      <c r="AN264" s="5">
        <f t="shared" si="421"/>
        <v>5.3649259877357398E-4</v>
      </c>
      <c r="AO264" s="5">
        <f t="shared" si="422"/>
        <v>1.962755559824489E-4</v>
      </c>
      <c r="AP264" s="5">
        <f t="shared" si="423"/>
        <v>4.7871544378289411E-5</v>
      </c>
      <c r="AQ264" s="5">
        <f t="shared" si="424"/>
        <v>8.7568905983666746E-6</v>
      </c>
      <c r="AR264" s="5">
        <f t="shared" si="425"/>
        <v>3.6205020485361236E-4</v>
      </c>
      <c r="AS264" s="5">
        <f t="shared" si="426"/>
        <v>3.0506597113377727E-4</v>
      </c>
      <c r="AT264" s="5">
        <f t="shared" si="427"/>
        <v>1.28525333636289E-4</v>
      </c>
      <c r="AU264" s="5">
        <f t="shared" si="428"/>
        <v>3.6098774143676645E-5</v>
      </c>
      <c r="AV264" s="5">
        <f t="shared" si="429"/>
        <v>7.6042683053668524E-6</v>
      </c>
      <c r="AW264" s="5">
        <f t="shared" si="430"/>
        <v>2.1946604724932649E-8</v>
      </c>
      <c r="AX264" s="5">
        <f t="shared" si="431"/>
        <v>1.0296864001536934E-4</v>
      </c>
      <c r="AY264" s="5">
        <f t="shared" si="432"/>
        <v>7.5342053605115828E-5</v>
      </c>
      <c r="AZ264" s="5">
        <f t="shared" si="433"/>
        <v>2.7563853618873039E-5</v>
      </c>
      <c r="BA264" s="5">
        <f t="shared" si="434"/>
        <v>6.722814948340009E-6</v>
      </c>
      <c r="BB264" s="5">
        <f t="shared" si="435"/>
        <v>1.229769287376001E-6</v>
      </c>
      <c r="BC264" s="5">
        <f t="shared" si="436"/>
        <v>1.799641979491584E-7</v>
      </c>
      <c r="BD264" s="5">
        <f t="shared" si="437"/>
        <v>4.4151963707514084E-5</v>
      </c>
      <c r="BE264" s="5">
        <f t="shared" si="438"/>
        <v>3.7202745656067491E-5</v>
      </c>
      <c r="BF264" s="5">
        <f t="shared" si="439"/>
        <v>1.5673643572443219E-5</v>
      </c>
      <c r="BG264" s="5">
        <f t="shared" si="440"/>
        <v>4.4022396466307549E-6</v>
      </c>
      <c r="BH264" s="5">
        <f t="shared" si="441"/>
        <v>9.2733928538034637E-7</v>
      </c>
      <c r="BI264" s="5">
        <f t="shared" si="442"/>
        <v>1.5627648092586674E-7</v>
      </c>
      <c r="BJ264" s="8">
        <f t="shared" si="443"/>
        <v>0.35390741939988229</v>
      </c>
      <c r="BK264" s="8">
        <f t="shared" si="444"/>
        <v>0.356029668907825</v>
      </c>
      <c r="BL264" s="8">
        <f t="shared" si="445"/>
        <v>0.27657280030339032</v>
      </c>
      <c r="BM264" s="8">
        <f t="shared" si="446"/>
        <v>0.20998274758518348</v>
      </c>
      <c r="BN264" s="8">
        <f t="shared" si="447"/>
        <v>0.78997671396417979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1.1720779220779201</v>
      </c>
      <c r="F265">
        <f>VLOOKUP(B265,home!$B$2:$E$405,3,FALSE)</f>
        <v>0.79</v>
      </c>
      <c r="G265">
        <f>VLOOKUP(C265,away!$B$2:$E$405,4,FALSE)</f>
        <v>1.1000000000000001</v>
      </c>
      <c r="H265">
        <f>VLOOKUP(A265,away!$A$2:$E$405,3,FALSE)</f>
        <v>0.83441558441558406</v>
      </c>
      <c r="I265">
        <f>VLOOKUP(C265,away!$B$2:$E$405,3,FALSE)</f>
        <v>1.1000000000000001</v>
      </c>
      <c r="J265">
        <f>VLOOKUP(B265,home!$B$2:$E$405,4,FALSE)</f>
        <v>0.6</v>
      </c>
      <c r="K265" s="3">
        <f t="shared" si="392"/>
        <v>1.0185357142857128</v>
      </c>
      <c r="L265" s="3">
        <f t="shared" si="393"/>
        <v>0.55071428571428549</v>
      </c>
      <c r="M265" s="5">
        <f t="shared" si="394"/>
        <v>0.20820127477112707</v>
      </c>
      <c r="N265" s="5">
        <f t="shared" si="395"/>
        <v>0.21206043411420583</v>
      </c>
      <c r="O265" s="5">
        <f t="shared" si="396"/>
        <v>0.11465941632038491</v>
      </c>
      <c r="P265" s="5">
        <f t="shared" si="397"/>
        <v>0.11678471050146616</v>
      </c>
      <c r="Q265" s="5">
        <f t="shared" si="398"/>
        <v>0.10799556286612549</v>
      </c>
      <c r="R265" s="5">
        <f t="shared" si="399"/>
        <v>3.1572289279648828E-2</v>
      </c>
      <c r="S265" s="5">
        <f t="shared" si="400"/>
        <v>1.6376783261658784E-2</v>
      </c>
      <c r="T265" s="5">
        <f t="shared" si="401"/>
        <v>5.9474699264130508E-2</v>
      </c>
      <c r="U265" s="5">
        <f t="shared" si="402"/>
        <v>3.2157504213082271E-2</v>
      </c>
      <c r="V265" s="5">
        <f t="shared" si="403"/>
        <v>1.0206778642235226E-3</v>
      </c>
      <c r="W265" s="5">
        <f t="shared" si="404"/>
        <v>3.666577925451224E-2</v>
      </c>
      <c r="X265" s="5">
        <f t="shared" si="405"/>
        <v>2.0192368432306373E-2</v>
      </c>
      <c r="Y265" s="5">
        <f t="shared" si="406"/>
        <v>5.5601128790386456E-3</v>
      </c>
      <c r="Z265" s="5">
        <f t="shared" si="407"/>
        <v>5.7957702463355349E-3</v>
      </c>
      <c r="AA265" s="5">
        <f t="shared" si="408"/>
        <v>5.9031989876872455E-3</v>
      </c>
      <c r="AB265" s="5">
        <f t="shared" si="409"/>
        <v>3.0063094987473624E-3</v>
      </c>
      <c r="AC265" s="5">
        <f t="shared" si="410"/>
        <v>3.5782552550300596E-5</v>
      </c>
      <c r="AD265" s="5">
        <f t="shared" si="411"/>
        <v>9.3363514157092219E-3</v>
      </c>
      <c r="AE265" s="5">
        <f t="shared" si="412"/>
        <v>5.1416621010798623E-3</v>
      </c>
      <c r="AF265" s="5">
        <f t="shared" si="413"/>
        <v>1.4157933856902042E-3</v>
      </c>
      <c r="AG265" s="5">
        <f t="shared" si="414"/>
        <v>2.5989921437313032E-4</v>
      </c>
      <c r="AH265" s="5">
        <f t="shared" si="415"/>
        <v>7.9795336784369529E-4</v>
      </c>
      <c r="AI265" s="5">
        <f t="shared" si="416"/>
        <v>8.1274400348336833E-4</v>
      </c>
      <c r="AJ265" s="5">
        <f t="shared" si="417"/>
        <v>4.1390439705968118E-4</v>
      </c>
      <c r="AK265" s="5">
        <f t="shared" si="418"/>
        <v>1.4052547023505989E-4</v>
      </c>
      <c r="AL265" s="5">
        <f t="shared" si="419"/>
        <v>8.0284907864932477E-7</v>
      </c>
      <c r="AM265" s="5">
        <f t="shared" si="420"/>
        <v>1.9018814716043641E-3</v>
      </c>
      <c r="AN265" s="5">
        <f t="shared" si="421"/>
        <v>1.0473932961478315E-3</v>
      </c>
      <c r="AO265" s="5">
        <f t="shared" si="422"/>
        <v>2.8840722547499199E-4</v>
      </c>
      <c r="AP265" s="5">
        <f t="shared" si="423"/>
        <v>5.2943326390766388E-5</v>
      </c>
      <c r="AQ265" s="5">
        <f t="shared" si="424"/>
        <v>7.2891615441572947E-6</v>
      </c>
      <c r="AR265" s="5">
        <f t="shared" si="425"/>
        <v>8.7888863801069853E-5</v>
      </c>
      <c r="AS265" s="5">
        <f t="shared" si="426"/>
        <v>8.9517946669382415E-5</v>
      </c>
      <c r="AT265" s="5">
        <f t="shared" si="427"/>
        <v>4.5588612876144879E-5</v>
      </c>
      <c r="AU265" s="5">
        <f t="shared" si="428"/>
        <v>1.5477876793033022E-5</v>
      </c>
      <c r="AV265" s="5">
        <f t="shared" si="429"/>
        <v>3.9411925737545358E-6</v>
      </c>
      <c r="AW265" s="5">
        <f t="shared" si="430"/>
        <v>1.2509329057436249E-8</v>
      </c>
      <c r="AX265" s="5">
        <f t="shared" si="431"/>
        <v>3.2285570052788552E-4</v>
      </c>
      <c r="AY265" s="5">
        <f t="shared" si="432"/>
        <v>1.7780124650499974E-4</v>
      </c>
      <c r="AZ265" s="5">
        <f t="shared" si="433"/>
        <v>4.8958843234055262E-5</v>
      </c>
      <c r="BA265" s="5">
        <f t="shared" si="434"/>
        <v>8.9874447936801428E-6</v>
      </c>
      <c r="BB265" s="5">
        <f t="shared" si="435"/>
        <v>1.2373785599870329E-6</v>
      </c>
      <c r="BC265" s="5">
        <f t="shared" si="436"/>
        <v>1.3628840996428603E-7</v>
      </c>
      <c r="BD265" s="5">
        <f t="shared" si="437"/>
        <v>8.0669421417410506E-6</v>
      </c>
      <c r="BE265" s="5">
        <f t="shared" si="438"/>
        <v>8.2164686764397383E-6</v>
      </c>
      <c r="BF265" s="5">
        <f t="shared" si="439"/>
        <v>4.1843833961318674E-6</v>
      </c>
      <c r="BG265" s="5">
        <f t="shared" si="440"/>
        <v>1.420647977074816E-6</v>
      </c>
      <c r="BH265" s="5">
        <f t="shared" si="441"/>
        <v>3.6174517551961261E-7</v>
      </c>
      <c r="BI265" s="5">
        <f t="shared" si="442"/>
        <v>7.3690076147455854E-8</v>
      </c>
      <c r="BJ265" s="8">
        <f t="shared" si="443"/>
        <v>0.4619605543103642</v>
      </c>
      <c r="BK265" s="8">
        <f t="shared" si="444"/>
        <v>0.34259783304660957</v>
      </c>
      <c r="BL265" s="8">
        <f t="shared" si="445"/>
        <v>0.18972858390832884</v>
      </c>
      <c r="BM265" s="8">
        <f t="shared" si="446"/>
        <v>0.20863126492150386</v>
      </c>
      <c r="BN265" s="8">
        <f t="shared" si="447"/>
        <v>0.79127368785295826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1.4517241379310299</v>
      </c>
      <c r="F266">
        <f>VLOOKUP(B266,home!$B$2:$E$405,3,FALSE)</f>
        <v>0.74</v>
      </c>
      <c r="G266">
        <f>VLOOKUP(C266,away!$B$2:$E$405,4,FALSE)</f>
        <v>1.08</v>
      </c>
      <c r="H266">
        <f>VLOOKUP(A266,away!$A$2:$E$405,3,FALSE)</f>
        <v>1.17241379310345</v>
      </c>
      <c r="I266">
        <f>VLOOKUP(C266,away!$B$2:$E$405,3,FALSE)</f>
        <v>0.64</v>
      </c>
      <c r="J266">
        <f>VLOOKUP(B266,home!$B$2:$E$405,4,FALSE)</f>
        <v>0.97</v>
      </c>
      <c r="K266" s="3">
        <f t="shared" si="392"/>
        <v>1.1602179310344791</v>
      </c>
      <c r="L266" s="3">
        <f t="shared" si="393"/>
        <v>0.72783448275862173</v>
      </c>
      <c r="M266" s="5">
        <f t="shared" si="394"/>
        <v>0.15136632090824373</v>
      </c>
      <c r="N266" s="5">
        <f t="shared" si="395"/>
        <v>0.17561791967246354</v>
      </c>
      <c r="O266" s="5">
        <f t="shared" si="396"/>
        <v>0.11016962788532712</v>
      </c>
      <c r="P266" s="5">
        <f t="shared" si="397"/>
        <v>0.12782077772795267</v>
      </c>
      <c r="Q266" s="5">
        <f t="shared" si="398"/>
        <v>0.10187752970748253</v>
      </c>
      <c r="R266" s="5">
        <f t="shared" si="399"/>
        <v>4.0092627063813446E-2</v>
      </c>
      <c r="S266" s="5">
        <f t="shared" si="400"/>
        <v>2.6984455856733584E-2</v>
      </c>
      <c r="T266" s="5">
        <f t="shared" si="401"/>
        <v>7.4149979139371658E-2</v>
      </c>
      <c r="U266" s="5">
        <f t="shared" si="402"/>
        <v>4.6516184821714594E-2</v>
      </c>
      <c r="V266" s="5">
        <f t="shared" si="403"/>
        <v>2.5318813865867515E-3</v>
      </c>
      <c r="W266" s="5">
        <f t="shared" si="404"/>
        <v>3.9400045578706355E-2</v>
      </c>
      <c r="X266" s="5">
        <f t="shared" si="405"/>
        <v>2.8676711794443858E-2</v>
      </c>
      <c r="Y266" s="5">
        <f t="shared" si="406"/>
        <v>1.0435949848063557E-2</v>
      </c>
      <c r="Z266" s="5">
        <f t="shared" si="407"/>
        <v>9.7269321604749916E-3</v>
      </c>
      <c r="AA266" s="5">
        <f t="shared" si="408"/>
        <v>1.128536110653903E-2</v>
      </c>
      <c r="AB266" s="5">
        <f t="shared" si="409"/>
        <v>6.5467391570028484E-3</v>
      </c>
      <c r="AC266" s="5">
        <f t="shared" si="410"/>
        <v>1.3362741708599108E-4</v>
      </c>
      <c r="AD266" s="5">
        <f t="shared" si="411"/>
        <v>1.1428159840997713E-2</v>
      </c>
      <c r="AE266" s="5">
        <f t="shared" si="412"/>
        <v>8.3178088067554223E-3</v>
      </c>
      <c r="AF266" s="5">
        <f t="shared" si="413"/>
        <v>3.0269940352749707E-3</v>
      </c>
      <c r="AG266" s="5">
        <f t="shared" si="414"/>
        <v>7.3438354599259707E-4</v>
      </c>
      <c r="AH266" s="5">
        <f t="shared" si="415"/>
        <v>1.7698991594618796E-3</v>
      </c>
      <c r="AI266" s="5">
        <f t="shared" si="416"/>
        <v>2.0534687409305254E-3</v>
      </c>
      <c r="AJ266" s="5">
        <f t="shared" si="417"/>
        <v>1.1912356270231959E-3</v>
      </c>
      <c r="AK266" s="5">
        <f t="shared" si="418"/>
        <v>4.6069764485313751E-4</v>
      </c>
      <c r="AL266" s="5">
        <f t="shared" si="419"/>
        <v>4.5136488157263994E-6</v>
      </c>
      <c r="AM266" s="5">
        <f t="shared" si="420"/>
        <v>2.6518311932507395E-3</v>
      </c>
      <c r="AN266" s="5">
        <f t="shared" si="421"/>
        <v>1.9300941849028305E-3</v>
      </c>
      <c r="AO266" s="5">
        <f t="shared" si="422"/>
        <v>7.0239455137208759E-4</v>
      </c>
      <c r="AP266" s="5">
        <f t="shared" si="423"/>
        <v>1.7040899166345915E-4</v>
      </c>
      <c r="AQ266" s="5">
        <f t="shared" si="424"/>
        <v>3.1007385076198016E-5</v>
      </c>
      <c r="AR266" s="5">
        <f t="shared" si="425"/>
        <v>2.5763872785237139E-4</v>
      </c>
      <c r="AS266" s="5">
        <f t="shared" si="426"/>
        <v>2.9891707178323349E-4</v>
      </c>
      <c r="AT266" s="5">
        <f t="shared" si="427"/>
        <v>1.7340447328761406E-4</v>
      </c>
      <c r="AU266" s="5">
        <f t="shared" si="428"/>
        <v>6.7062326409959733E-5</v>
      </c>
      <c r="AV266" s="5">
        <f t="shared" si="429"/>
        <v>1.9451728399430592E-5</v>
      </c>
      <c r="AW266" s="5">
        <f t="shared" si="430"/>
        <v>1.0587598544511037E-7</v>
      </c>
      <c r="AX266" s="5">
        <f t="shared" si="431"/>
        <v>5.1278368341434394E-4</v>
      </c>
      <c r="AY266" s="5">
        <f t="shared" si="432"/>
        <v>3.7322164698493988E-4</v>
      </c>
      <c r="AZ266" s="5">
        <f t="shared" si="433"/>
        <v>1.3582179219380231E-4</v>
      </c>
      <c r="BA266" s="5">
        <f t="shared" si="434"/>
        <v>3.2951927956241697E-5</v>
      </c>
      <c r="BB266" s="5">
        <f t="shared" si="435"/>
        <v>5.9958873599826353E-6</v>
      </c>
      <c r="BC266" s="5">
        <f t="shared" si="436"/>
        <v>8.7280271506638412E-7</v>
      </c>
      <c r="BD266" s="5">
        <f t="shared" si="437"/>
        <v>3.1253058370836661E-5</v>
      </c>
      <c r="BE266" s="5">
        <f t="shared" si="438"/>
        <v>3.6260358721511915E-5</v>
      </c>
      <c r="BF266" s="5">
        <f t="shared" si="439"/>
        <v>2.1034959187220298E-5</v>
      </c>
      <c r="BG266" s="5">
        <f t="shared" si="440"/>
        <v>8.1350456091971484E-6</v>
      </c>
      <c r="BH266" s="5">
        <f t="shared" si="441"/>
        <v>2.3596064463934588E-6</v>
      </c>
      <c r="BI266" s="5">
        <f t="shared" si="442"/>
        <v>5.4753154185804809E-7</v>
      </c>
      <c r="BJ266" s="8">
        <f t="shared" si="443"/>
        <v>0.4602128660164419</v>
      </c>
      <c r="BK266" s="8">
        <f t="shared" si="444"/>
        <v>0.30921479859240342</v>
      </c>
      <c r="BL266" s="8">
        <f t="shared" si="445"/>
        <v>0.22100190609427542</v>
      </c>
      <c r="BM266" s="8">
        <f t="shared" si="446"/>
        <v>0.29283858412731312</v>
      </c>
      <c r="BN266" s="8">
        <f t="shared" si="447"/>
        <v>0.70694480296528306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1.4517241379310299</v>
      </c>
      <c r="F267">
        <f>VLOOKUP(B267,home!$B$2:$E$405,3,FALSE)</f>
        <v>0.89</v>
      </c>
      <c r="G267">
        <f>VLOOKUP(C267,away!$B$2:$E$405,4,FALSE)</f>
        <v>0.79</v>
      </c>
      <c r="H267">
        <f>VLOOKUP(A267,away!$A$2:$E$405,3,FALSE)</f>
        <v>1.17241379310345</v>
      </c>
      <c r="I267">
        <f>VLOOKUP(C267,away!$B$2:$E$405,3,FALSE)</f>
        <v>0.74</v>
      </c>
      <c r="J267">
        <f>VLOOKUP(B267,home!$B$2:$E$405,4,FALSE)</f>
        <v>1.1599999999999999</v>
      </c>
      <c r="K267" s="3">
        <f t="shared" si="392"/>
        <v>1.0207072413793072</v>
      </c>
      <c r="L267" s="3">
        <f t="shared" si="393"/>
        <v>1.0064000000000013</v>
      </c>
      <c r="M267" s="5">
        <f t="shared" si="394"/>
        <v>0.13171599315101357</v>
      </c>
      <c r="N267" s="5">
        <f t="shared" si="395"/>
        <v>0.13444346801470677</v>
      </c>
      <c r="O267" s="5">
        <f t="shared" si="396"/>
        <v>0.13255897550718024</v>
      </c>
      <c r="P267" s="5">
        <f t="shared" si="397"/>
        <v>0.13530390621000107</v>
      </c>
      <c r="Q267" s="5">
        <f t="shared" si="398"/>
        <v>6.8613710679379228E-2</v>
      </c>
      <c r="R267" s="5">
        <f t="shared" si="399"/>
        <v>6.6703676475213164E-2</v>
      </c>
      <c r="S267" s="5">
        <f t="shared" si="400"/>
        <v>3.4747388296832438E-2</v>
      </c>
      <c r="T267" s="5">
        <f t="shared" si="401"/>
        <v>6.9052838427727345E-2</v>
      </c>
      <c r="U267" s="5">
        <f t="shared" si="402"/>
        <v>6.8084925604872629E-2</v>
      </c>
      <c r="V267" s="5">
        <f t="shared" si="403"/>
        <v>3.9659887870065035E-3</v>
      </c>
      <c r="W267" s="5">
        <f t="shared" si="404"/>
        <v>2.3344837116115697E-2</v>
      </c>
      <c r="X267" s="5">
        <f t="shared" si="405"/>
        <v>2.3494244073658868E-2</v>
      </c>
      <c r="Y267" s="5">
        <f t="shared" si="406"/>
        <v>1.1822303617865156E-2</v>
      </c>
      <c r="Z267" s="5">
        <f t="shared" si="407"/>
        <v>2.2376860001551546E-2</v>
      </c>
      <c r="AA267" s="5">
        <f t="shared" si="408"/>
        <v>2.2840223042914637E-2</v>
      </c>
      <c r="AB267" s="5">
        <f t="shared" si="409"/>
        <v>1.165659052731074E-2</v>
      </c>
      <c r="AC267" s="5">
        <f t="shared" si="410"/>
        <v>2.5462633752256798E-4</v>
      </c>
      <c r="AD267" s="5">
        <f t="shared" si="411"/>
        <v>5.957061073309928E-3</v>
      </c>
      <c r="AE267" s="5">
        <f t="shared" si="412"/>
        <v>5.9951862641791191E-3</v>
      </c>
      <c r="AF267" s="5">
        <f t="shared" si="413"/>
        <v>3.0167777281349365E-3</v>
      </c>
      <c r="AG267" s="5">
        <f t="shared" si="414"/>
        <v>1.0120283685316682E-3</v>
      </c>
      <c r="AH267" s="5">
        <f t="shared" si="415"/>
        <v>5.630017976390375E-3</v>
      </c>
      <c r="AI267" s="5">
        <f t="shared" si="416"/>
        <v>5.7466001175973296E-3</v>
      </c>
      <c r="AJ267" s="5">
        <f t="shared" si="417"/>
        <v>2.9327981766713853E-3</v>
      </c>
      <c r="AK267" s="5">
        <f t="shared" si="418"/>
        <v>9.9784277881083752E-4</v>
      </c>
      <c r="AL267" s="5">
        <f t="shared" si="419"/>
        <v>1.0462491992525215E-5</v>
      </c>
      <c r="AM267" s="5">
        <f t="shared" si="420"/>
        <v>1.2160830749732468E-3</v>
      </c>
      <c r="AN267" s="5">
        <f t="shared" si="421"/>
        <v>1.2238660066530771E-3</v>
      </c>
      <c r="AO267" s="5">
        <f t="shared" si="422"/>
        <v>6.1584937454782908E-4</v>
      </c>
      <c r="AP267" s="5">
        <f t="shared" si="423"/>
        <v>2.0659693684831206E-4</v>
      </c>
      <c r="AQ267" s="5">
        <f t="shared" si="424"/>
        <v>5.1979789311035374E-5</v>
      </c>
      <c r="AR267" s="5">
        <f t="shared" si="425"/>
        <v>1.1332100182878564E-3</v>
      </c>
      <c r="AS267" s="5">
        <f t="shared" si="426"/>
        <v>1.1566756716699922E-3</v>
      </c>
      <c r="AT267" s="5">
        <f t="shared" si="427"/>
        <v>5.9031361700041731E-4</v>
      </c>
      <c r="AU267" s="5">
        <f t="shared" si="428"/>
        <v>2.0084579451904567E-4</v>
      </c>
      <c r="AV267" s="5">
        <f t="shared" si="429"/>
        <v>5.1251189216542562E-5</v>
      </c>
      <c r="AW267" s="5">
        <f t="shared" si="430"/>
        <v>2.9854132900603413E-7</v>
      </c>
      <c r="AX267" s="5">
        <f t="shared" si="431"/>
        <v>2.0687746679066795E-4</v>
      </c>
      <c r="AY267" s="5">
        <f t="shared" si="432"/>
        <v>2.0820148257812848E-4</v>
      </c>
      <c r="AZ267" s="5">
        <f t="shared" si="433"/>
        <v>1.0476698603331437E-4</v>
      </c>
      <c r="BA267" s="5">
        <f t="shared" si="434"/>
        <v>3.5145831581309248E-5</v>
      </c>
      <c r="BB267" s="5">
        <f t="shared" si="435"/>
        <v>8.8426912258574166E-6</v>
      </c>
      <c r="BC267" s="5">
        <f t="shared" si="436"/>
        <v>1.7798568899405836E-6</v>
      </c>
      <c r="BD267" s="5">
        <f t="shared" si="437"/>
        <v>1.9007709373414995E-4</v>
      </c>
      <c r="BE267" s="5">
        <f t="shared" si="438"/>
        <v>1.9401306599478021E-4</v>
      </c>
      <c r="BF267" s="5">
        <f t="shared" si="439"/>
        <v>9.9015270691536758E-5</v>
      </c>
      <c r="BG267" s="5">
        <f t="shared" si="440"/>
        <v>3.3688534600661293E-5</v>
      </c>
      <c r="BH267" s="5">
        <f t="shared" si="441"/>
        <v>8.5965328045880812E-6</v>
      </c>
      <c r="BI267" s="5">
        <f t="shared" si="442"/>
        <v>1.7549086568795645E-6</v>
      </c>
      <c r="BJ267" s="8">
        <f t="shared" si="443"/>
        <v>0.35063244486104139</v>
      </c>
      <c r="BK267" s="8">
        <f t="shared" si="444"/>
        <v>0.3062065667569468</v>
      </c>
      <c r="BL267" s="8">
        <f t="shared" si="445"/>
        <v>0.32081109190413781</v>
      </c>
      <c r="BM267" s="8">
        <f t="shared" si="446"/>
        <v>0.33047933054493434</v>
      </c>
      <c r="BN267" s="8">
        <f t="shared" si="447"/>
        <v>0.66933973003749403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1.4517241379310299</v>
      </c>
      <c r="F268">
        <f>VLOOKUP(B268,home!$B$2:$E$405,3,FALSE)</f>
        <v>1.33</v>
      </c>
      <c r="G268">
        <f>VLOOKUP(C268,away!$B$2:$E$405,4,FALSE)</f>
        <v>1.23</v>
      </c>
      <c r="H268">
        <f>VLOOKUP(A268,away!$A$2:$E$405,3,FALSE)</f>
        <v>1.17241379310345</v>
      </c>
      <c r="I268">
        <f>VLOOKUP(C268,away!$B$2:$E$405,3,FALSE)</f>
        <v>0.69</v>
      </c>
      <c r="J268">
        <f>VLOOKUP(B268,home!$B$2:$E$405,4,FALSE)</f>
        <v>0.91</v>
      </c>
      <c r="K268" s="3">
        <f t="shared" si="392"/>
        <v>2.3748755172413718</v>
      </c>
      <c r="L268" s="3">
        <f t="shared" si="393"/>
        <v>0.73615862068965621</v>
      </c>
      <c r="M268" s="5">
        <f t="shared" si="394"/>
        <v>4.4554855641429067E-2</v>
      </c>
      <c r="N268" s="5">
        <f t="shared" si="395"/>
        <v>0.1058122358370535</v>
      </c>
      <c r="O268" s="5">
        <f t="shared" si="396"/>
        <v>3.2799441074021177E-2</v>
      </c>
      <c r="P268" s="5">
        <f t="shared" si="397"/>
        <v>7.7894589585893917E-2</v>
      </c>
      <c r="Q268" s="5">
        <f t="shared" si="398"/>
        <v>0.12564544415699427</v>
      </c>
      <c r="R268" s="5">
        <f t="shared" si="399"/>
        <v>1.2072795650221541E-2</v>
      </c>
      <c r="S268" s="5">
        <f t="shared" si="400"/>
        <v>3.4045487295401335E-2</v>
      </c>
      <c r="T268" s="5">
        <f t="shared" si="401"/>
        <v>9.2494976866552128E-2</v>
      </c>
      <c r="U268" s="5">
        <f t="shared" si="402"/>
        <v>2.867138681436926E-2</v>
      </c>
      <c r="V268" s="5">
        <f t="shared" si="403"/>
        <v>6.6134686281000337E-3</v>
      </c>
      <c r="W268" s="5">
        <f t="shared" si="404"/>
        <v>9.9464096393787879E-2</v>
      </c>
      <c r="X268" s="5">
        <f t="shared" si="405"/>
        <v>7.3221352009393892E-2</v>
      </c>
      <c r="Y268" s="5">
        <f t="shared" si="406"/>
        <v>2.6951264750133597E-2</v>
      </c>
      <c r="Z268" s="5">
        <f t="shared" si="407"/>
        <v>2.9624975312450572E-3</v>
      </c>
      <c r="AA268" s="5">
        <f t="shared" si="408"/>
        <v>7.0355628568418913E-3</v>
      </c>
      <c r="AB268" s="5">
        <f t="shared" si="409"/>
        <v>8.3542929893632868E-3</v>
      </c>
      <c r="AC268" s="5">
        <f t="shared" si="410"/>
        <v>7.2263928519782983E-4</v>
      </c>
      <c r="AD268" s="5">
        <f t="shared" si="411"/>
        <v>5.9053711842535647E-2</v>
      </c>
      <c r="AE268" s="5">
        <f t="shared" si="412"/>
        <v>4.3472899056605459E-2</v>
      </c>
      <c r="AF268" s="5">
        <f t="shared" si="413"/>
        <v>1.6001474703445664E-2</v>
      </c>
      <c r="AG268" s="5">
        <f t="shared" si="414"/>
        <v>3.9265411822296623E-3</v>
      </c>
      <c r="AH268" s="5">
        <f t="shared" si="415"/>
        <v>5.4521702409946805E-4</v>
      </c>
      <c r="AI268" s="5">
        <f t="shared" si="416"/>
        <v>1.2948225621170256E-3</v>
      </c>
      <c r="AJ268" s="5">
        <f t="shared" si="417"/>
        <v>1.5375212009717354E-3</v>
      </c>
      <c r="AK268" s="5">
        <f t="shared" si="418"/>
        <v>1.2171404858091082E-3</v>
      </c>
      <c r="AL268" s="5">
        <f t="shared" si="419"/>
        <v>5.0535179368228573E-5</v>
      </c>
      <c r="AM268" s="5">
        <f t="shared" si="420"/>
        <v>2.8049042891412947E-2</v>
      </c>
      <c r="AN268" s="5">
        <f t="shared" si="421"/>
        <v>2.064854472660756E-2</v>
      </c>
      <c r="AO268" s="5">
        <f t="shared" si="422"/>
        <v>7.6003021025940476E-3</v>
      </c>
      <c r="AP268" s="5">
        <f t="shared" si="423"/>
        <v>1.8650093042234428E-3</v>
      </c>
      <c r="AQ268" s="5">
        <f t="shared" si="424"/>
        <v>3.4323566924262622E-4</v>
      </c>
      <c r="AR268" s="5">
        <f t="shared" si="425"/>
        <v>8.0273242487516729E-5</v>
      </c>
      <c r="AS268" s="5">
        <f t="shared" si="426"/>
        <v>1.9063895827318333E-4</v>
      </c>
      <c r="AT268" s="5">
        <f t="shared" si="427"/>
        <v>2.2637189731769135E-4</v>
      </c>
      <c r="AU268" s="5">
        <f t="shared" si="428"/>
        <v>1.792016922437543E-4</v>
      </c>
      <c r="AV268" s="5">
        <f t="shared" si="429"/>
        <v>1.0639542788947875E-4</v>
      </c>
      <c r="AW268" s="5">
        <f t="shared" si="430"/>
        <v>2.4541638989283276E-6</v>
      </c>
      <c r="AX268" s="5">
        <f t="shared" si="431"/>
        <v>1.11021642074783E-2</v>
      </c>
      <c r="AY268" s="5">
        <f t="shared" si="432"/>
        <v>8.1729538896472952E-3</v>
      </c>
      <c r="AZ268" s="5">
        <f t="shared" si="433"/>
        <v>3.0082952311814566E-3</v>
      </c>
      <c r="BA268" s="5">
        <f t="shared" si="434"/>
        <v>7.3819415600460394E-4</v>
      </c>
      <c r="BB268" s="5">
        <f t="shared" si="435"/>
        <v>1.3585699792137852E-4</v>
      </c>
      <c r="BC268" s="5">
        <f t="shared" si="436"/>
        <v>2.0002460040167906E-5</v>
      </c>
      <c r="BD268" s="5">
        <f t="shared" si="437"/>
        <v>9.8489732446494337E-6</v>
      </c>
      <c r="BE268" s="5">
        <f t="shared" si="438"/>
        <v>2.3390085428683253E-5</v>
      </c>
      <c r="BF268" s="5">
        <f t="shared" si="439"/>
        <v>2.7774270615382017E-5</v>
      </c>
      <c r="BG268" s="5">
        <f t="shared" si="440"/>
        <v>2.1986811764569066E-5</v>
      </c>
      <c r="BH268" s="5">
        <f t="shared" si="441"/>
        <v>1.3053985240467405E-5</v>
      </c>
      <c r="BI268" s="5">
        <f t="shared" si="442"/>
        <v>6.2003179900032509E-6</v>
      </c>
      <c r="BJ268" s="8">
        <f t="shared" si="443"/>
        <v>0.72772759843508561</v>
      </c>
      <c r="BK268" s="8">
        <f t="shared" si="444"/>
        <v>0.17205452950503769</v>
      </c>
      <c r="BL268" s="8">
        <f t="shared" si="445"/>
        <v>9.4413316320309901E-2</v>
      </c>
      <c r="BM268" s="8">
        <f t="shared" si="446"/>
        <v>0.59020808012031634</v>
      </c>
      <c r="BN268" s="8">
        <f t="shared" si="447"/>
        <v>0.39877936194561348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1.4517241379310299</v>
      </c>
      <c r="F269">
        <f>VLOOKUP(B269,home!$B$2:$E$405,3,FALSE)</f>
        <v>0.93</v>
      </c>
      <c r="G269">
        <f>VLOOKUP(C269,away!$B$2:$E$405,4,FALSE)</f>
        <v>0.54</v>
      </c>
      <c r="H269">
        <f>VLOOKUP(A269,away!$A$2:$E$405,3,FALSE)</f>
        <v>1.17241379310345</v>
      </c>
      <c r="I269">
        <f>VLOOKUP(C269,away!$B$2:$E$405,3,FALSE)</f>
        <v>1.48</v>
      </c>
      <c r="J269">
        <f>VLOOKUP(B269,home!$B$2:$E$405,4,FALSE)</f>
        <v>0.97</v>
      </c>
      <c r="K269" s="3">
        <f t="shared" si="392"/>
        <v>0.72905586206896322</v>
      </c>
      <c r="L269" s="3">
        <f t="shared" si="393"/>
        <v>1.6831172413793127</v>
      </c>
      <c r="M269" s="5">
        <f t="shared" si="394"/>
        <v>8.9620328563283225E-2</v>
      </c>
      <c r="N269" s="5">
        <f t="shared" si="395"/>
        <v>6.5338225899608179E-2</v>
      </c>
      <c r="O269" s="5">
        <f t="shared" si="396"/>
        <v>0.15084152018294089</v>
      </c>
      <c r="P269" s="5">
        <f t="shared" si="397"/>
        <v>0.10997189453276689</v>
      </c>
      <c r="Q269" s="5">
        <f t="shared" si="398"/>
        <v>2.3817608304647745E-2</v>
      </c>
      <c r="R269" s="5">
        <f t="shared" si="399"/>
        <v>0.12694198166788673</v>
      </c>
      <c r="S269" s="5">
        <f t="shared" si="400"/>
        <v>3.3736256553071678E-2</v>
      </c>
      <c r="T269" s="5">
        <f t="shared" si="401"/>
        <v>4.0087827185971724E-2</v>
      </c>
      <c r="U269" s="5">
        <f t="shared" si="402"/>
        <v>9.2547795877623684E-2</v>
      </c>
      <c r="V269" s="5">
        <f t="shared" si="403"/>
        <v>4.599700520655634E-3</v>
      </c>
      <c r="W269" s="5">
        <f t="shared" si="404"/>
        <v>5.7881223183219536E-3</v>
      </c>
      <c r="X269" s="5">
        <f t="shared" si="405"/>
        <v>9.7420884691800796E-3</v>
      </c>
      <c r="Y269" s="5">
        <f t="shared" si="406"/>
        <v>8.1985385347597955E-3</v>
      </c>
      <c r="Z269" s="5">
        <f t="shared" si="407"/>
        <v>7.1219412666692281E-2</v>
      </c>
      <c r="AA269" s="5">
        <f t="shared" si="408"/>
        <v>5.1922930297760579E-2</v>
      </c>
      <c r="AB269" s="5">
        <f t="shared" si="409"/>
        <v>1.8927358354690258E-2</v>
      </c>
      <c r="AC269" s="5">
        <f t="shared" si="410"/>
        <v>3.5276439832974737E-4</v>
      </c>
      <c r="AD269" s="5">
        <f t="shared" si="411"/>
        <v>1.0549661266362042E-3</v>
      </c>
      <c r="AE269" s="5">
        <f t="shared" si="412"/>
        <v>1.7756316768125467E-3</v>
      </c>
      <c r="AF269" s="5">
        <f t="shared" si="413"/>
        <v>1.4942981447912289E-3</v>
      </c>
      <c r="AG269" s="5">
        <f t="shared" si="414"/>
        <v>8.3835965708641273E-4</v>
      </c>
      <c r="AH269" s="5">
        <f t="shared" si="415"/>
        <v>2.9967655345054495E-2</v>
      </c>
      <c r="AI269" s="5">
        <f t="shared" si="416"/>
        <v>2.1848094801774277E-2</v>
      </c>
      <c r="AJ269" s="5">
        <f t="shared" si="417"/>
        <v>7.9642407951359875E-3</v>
      </c>
      <c r="AK269" s="5">
        <f t="shared" si="418"/>
        <v>1.9354588128742245E-3</v>
      </c>
      <c r="AL269" s="5">
        <f t="shared" si="419"/>
        <v>1.7314897113165741E-5</v>
      </c>
      <c r="AM269" s="5">
        <f t="shared" si="420"/>
        <v>1.5382584778166262E-4</v>
      </c>
      <c r="AN269" s="5">
        <f t="shared" si="421"/>
        <v>2.5890693657110609E-4</v>
      </c>
      <c r="AO269" s="5">
        <f t="shared" si="422"/>
        <v>2.1788536442776443E-4</v>
      </c>
      <c r="AP269" s="5">
        <f t="shared" si="423"/>
        <v>1.2224220450419504E-4</v>
      </c>
      <c r="AQ269" s="5">
        <f t="shared" si="424"/>
        <v>5.1436990506306641E-5</v>
      </c>
      <c r="AR269" s="5">
        <f t="shared" si="425"/>
        <v>1.0087815478994825E-2</v>
      </c>
      <c r="AS269" s="5">
        <f t="shared" si="426"/>
        <v>7.3545810104312034E-3</v>
      </c>
      <c r="AT269" s="5">
        <f t="shared" si="427"/>
        <v>2.6809501993579729E-3</v>
      </c>
      <c r="AU269" s="5">
        <f t="shared" si="428"/>
        <v>6.5152081958562869E-4</v>
      </c>
      <c r="AV269" s="5">
        <f t="shared" si="429"/>
        <v>1.1874876819471946E-4</v>
      </c>
      <c r="AW269" s="5">
        <f t="shared" si="430"/>
        <v>5.9019100964297517E-7</v>
      </c>
      <c r="AX269" s="5">
        <f t="shared" si="431"/>
        <v>1.8691272677158188E-5</v>
      </c>
      <c r="AY269" s="5">
        <f t="shared" si="432"/>
        <v>3.1459603306247013E-5</v>
      </c>
      <c r="AZ269" s="5">
        <f t="shared" si="433"/>
        <v>2.6475100365848997E-5</v>
      </c>
      <c r="BA269" s="5">
        <f t="shared" si="434"/>
        <v>1.4853565964336067E-5</v>
      </c>
      <c r="BB269" s="5">
        <f t="shared" si="435"/>
        <v>6.2500732426347426E-6</v>
      </c>
      <c r="BC269" s="5">
        <f t="shared" si="436"/>
        <v>2.1039212069124082E-6</v>
      </c>
      <c r="BD269" s="5">
        <f t="shared" si="437"/>
        <v>2.8298293600915532E-3</v>
      </c>
      <c r="BE269" s="5">
        <f t="shared" si="438"/>
        <v>2.0631036836296101E-3</v>
      </c>
      <c r="BF269" s="5">
        <f t="shared" si="439"/>
        <v>7.5205891730311921E-4</v>
      </c>
      <c r="BG269" s="5">
        <f t="shared" si="440"/>
        <v>1.8276432076035892E-4</v>
      </c>
      <c r="BH269" s="5">
        <f t="shared" si="441"/>
        <v>3.3311349856847987E-5</v>
      </c>
      <c r="BI269" s="5">
        <f t="shared" si="442"/>
        <v>4.8571669773130301E-6</v>
      </c>
      <c r="BJ269" s="8">
        <f t="shared" si="443"/>
        <v>0.15903979719837008</v>
      </c>
      <c r="BK269" s="8">
        <f t="shared" si="444"/>
        <v>0.23832971906852657</v>
      </c>
      <c r="BL269" s="8">
        <f t="shared" si="445"/>
        <v>0.52965657721092441</v>
      </c>
      <c r="BM269" s="8">
        <f t="shared" si="446"/>
        <v>0.43168307758108293</v>
      </c>
      <c r="BN269" s="8">
        <f t="shared" si="447"/>
        <v>0.56653155915113373</v>
      </c>
    </row>
    <row r="270" spans="1:66" s="16" customFormat="1" x14ac:dyDescent="0.25">
      <c r="A270" s="16" t="s">
        <v>32</v>
      </c>
      <c r="B270" s="16" t="s">
        <v>208</v>
      </c>
      <c r="C270" s="16" t="s">
        <v>209</v>
      </c>
      <c r="D270" s="17">
        <v>44442</v>
      </c>
      <c r="E270" s="16">
        <f>VLOOKUP(A270,home!$A$2:$E$405,3,FALSE)</f>
        <v>1.25888324873096</v>
      </c>
      <c r="F270" s="16">
        <f>VLOOKUP(B270,home!$B$2:$E$405,3,FALSE)</f>
        <v>1.43</v>
      </c>
      <c r="G270" s="16">
        <f>VLOOKUP(C270,away!$B$2:$E$405,4,FALSE)</f>
        <v>0.48</v>
      </c>
      <c r="H270" s="16">
        <f>VLOOKUP(A270,away!$A$2:$E$405,3,FALSE)</f>
        <v>1.10152284263959</v>
      </c>
      <c r="I270" s="16">
        <f>VLOOKUP(C270,away!$B$2:$E$405,3,FALSE)</f>
        <v>1.1100000000000001</v>
      </c>
      <c r="J270" s="16">
        <f>VLOOKUP(B270,home!$B$2:$E$405,4,FALSE)</f>
        <v>0.73</v>
      </c>
      <c r="K270" s="18">
        <f t="shared" si="392"/>
        <v>0.86409746192893089</v>
      </c>
      <c r="L270" s="18">
        <f t="shared" si="393"/>
        <v>0.89256395939085986</v>
      </c>
      <c r="M270" s="19">
        <f t="shared" si="394"/>
        <v>0.17262020902065003</v>
      </c>
      <c r="N270" s="19">
        <f t="shared" si="395"/>
        <v>0.14916068449238523</v>
      </c>
      <c r="O270" s="19">
        <f t="shared" si="396"/>
        <v>0.15407457723434922</v>
      </c>
      <c r="P270" s="19">
        <f t="shared" si="397"/>
        <v>0.13313545113597416</v>
      </c>
      <c r="Q270" s="19">
        <f t="shared" si="398"/>
        <v>6.4444684444726064E-2</v>
      </c>
      <c r="R270" s="19">
        <f t="shared" si="399"/>
        <v>6.8760707348881775E-2</v>
      </c>
      <c r="S270" s="19">
        <f t="shared" si="400"/>
        <v>2.5670586963341843E-2</v>
      </c>
      <c r="T270" s="19">
        <f t="shared" si="401"/>
        <v>5.7521002709679248E-2</v>
      </c>
      <c r="U270" s="19">
        <f t="shared" si="402"/>
        <v>5.9415952700606726E-2</v>
      </c>
      <c r="V270" s="19">
        <f t="shared" si="403"/>
        <v>2.1998616343807181E-3</v>
      </c>
      <c r="W270" s="19">
        <f t="shared" si="404"/>
        <v>1.856216275449955E-2</v>
      </c>
      <c r="X270" s="19">
        <f t="shared" si="405"/>
        <v>1.6567917483013665E-2</v>
      </c>
      <c r="Y270" s="19">
        <f t="shared" si="406"/>
        <v>7.3939630137498632E-3</v>
      </c>
      <c r="Z270" s="19">
        <f t="shared" si="407"/>
        <v>2.0457776400611378E-2</v>
      </c>
      <c r="AA270" s="19">
        <f t="shared" si="408"/>
        <v>1.7677512664477868E-2</v>
      </c>
      <c r="AB270" s="19">
        <f t="shared" si="409"/>
        <v>7.6375469132959305E-3</v>
      </c>
      <c r="AC270" s="19">
        <f t="shared" si="410"/>
        <v>1.0604188987765112E-4</v>
      </c>
      <c r="AD270" s="19">
        <f t="shared" si="411"/>
        <v>4.0098794310186973E-3</v>
      </c>
      <c r="AE270" s="19">
        <f t="shared" si="412"/>
        <v>3.5790738616300168E-3</v>
      </c>
      <c r="AF270" s="19">
        <f t="shared" si="413"/>
        <v>1.5972761684444109E-3</v>
      </c>
      <c r="AG270" s="19">
        <f t="shared" si="414"/>
        <v>4.7522371371580194E-4</v>
      </c>
      <c r="AH270" s="19">
        <f t="shared" si="415"/>
        <v>4.5649684761156443E-3</v>
      </c>
      <c r="AI270" s="19">
        <f t="shared" si="416"/>
        <v>3.9445776739971076E-3</v>
      </c>
      <c r="AJ270" s="19">
        <f t="shared" si="417"/>
        <v>1.7042497782412134E-3</v>
      </c>
      <c r="AK270" s="19">
        <f t="shared" si="418"/>
        <v>4.9087930262372529E-4</v>
      </c>
      <c r="AL270" s="19">
        <f t="shared" si="419"/>
        <v>3.2714442713908438E-6</v>
      </c>
      <c r="AM270" s="19">
        <f t="shared" si="420"/>
        <v>6.9298532779685674E-4</v>
      </c>
      <c r="AN270" s="19">
        <f t="shared" si="421"/>
        <v>6.1853372797813523E-4</v>
      </c>
      <c r="AO270" s="19">
        <f t="shared" si="422"/>
        <v>2.7604045663047672E-4</v>
      </c>
      <c r="AP270" s="19">
        <f t="shared" si="423"/>
        <v>8.2127920974053091E-5</v>
      </c>
      <c r="AQ270" s="19">
        <f t="shared" si="424"/>
        <v>1.8326105580285112E-5</v>
      </c>
      <c r="AR270" s="19">
        <f t="shared" si="425"/>
        <v>8.1490526750724822E-4</v>
      </c>
      <c r="AS270" s="19">
        <f t="shared" si="426"/>
        <v>7.041575733655296E-4</v>
      </c>
      <c r="AT270" s="19">
        <f t="shared" si="427"/>
        <v>3.0423038597159459E-4</v>
      </c>
      <c r="AU270" s="19">
        <f t="shared" si="428"/>
        <v>8.7628234786571297E-5</v>
      </c>
      <c r="AV270" s="19">
        <f t="shared" si="429"/>
        <v>1.8929833818097173E-5</v>
      </c>
      <c r="AW270" s="19">
        <f t="shared" si="430"/>
        <v>7.0087263216111601E-8</v>
      </c>
      <c r="AX270" s="19">
        <f t="shared" si="431"/>
        <v>9.9801143817208646E-5</v>
      </c>
      <c r="AY270" s="19">
        <f t="shared" si="432"/>
        <v>8.9078904077224369E-5</v>
      </c>
      <c r="AZ270" s="19">
        <f t="shared" si="433"/>
        <v>3.9754309660682993E-5</v>
      </c>
      <c r="BA270" s="19">
        <f t="shared" si="434"/>
        <v>1.1827754677863178E-5</v>
      </c>
      <c r="BB270" s="19">
        <f t="shared" si="435"/>
        <v>2.6392568864943297E-6</v>
      </c>
      <c r="BC270" s="19">
        <f t="shared" si="436"/>
        <v>4.7114111529179458E-7</v>
      </c>
      <c r="BD270" s="19">
        <f t="shared" si="437"/>
        <v>1.2122584534912285E-4</v>
      </c>
      <c r="BE270" s="19">
        <f t="shared" si="438"/>
        <v>1.0475094528636614E-4</v>
      </c>
      <c r="BF270" s="19">
        <f t="shared" si="439"/>
        <v>4.5257512978302642E-5</v>
      </c>
      <c r="BG270" s="19">
        <f t="shared" si="440"/>
        <v>1.3035634032588989E-5</v>
      </c>
      <c r="BH270" s="19">
        <f t="shared" si="441"/>
        <v>2.8160145705486342E-6</v>
      </c>
      <c r="BI270" s="19">
        <f t="shared" si="442"/>
        <v>4.8666220863319287E-7</v>
      </c>
      <c r="BJ270" s="20">
        <f t="shared" si="443"/>
        <v>0.32524345412205713</v>
      </c>
      <c r="BK270" s="20">
        <f t="shared" si="444"/>
        <v>0.33382450099257305</v>
      </c>
      <c r="BL270" s="20">
        <f t="shared" si="445"/>
        <v>0.32048839600246382</v>
      </c>
      <c r="BM270" s="20">
        <f t="shared" si="446"/>
        <v>0.25772880502392481</v>
      </c>
      <c r="BN270" s="20">
        <f t="shared" si="447"/>
        <v>0.74219631367696648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1.2276029055690101</v>
      </c>
      <c r="F271">
        <f>VLOOKUP(B271,home!$B$2:$E$405,3,FALSE)</f>
        <v>1.22</v>
      </c>
      <c r="G271">
        <f>VLOOKUP(C271,away!$B$2:$E$405,4,FALSE)</f>
        <v>0.76</v>
      </c>
      <c r="H271">
        <f>VLOOKUP(A271,away!$A$2:$E$405,3,FALSE)</f>
        <v>1.0193704600484299</v>
      </c>
      <c r="I271">
        <f>VLOOKUP(C271,away!$B$2:$E$405,3,FALSE)</f>
        <v>1.0900000000000001</v>
      </c>
      <c r="J271">
        <f>VLOOKUP(B271,home!$B$2:$E$405,4,FALSE)</f>
        <v>1.1599999999999999</v>
      </c>
      <c r="K271" s="3">
        <f t="shared" ref="K271:K313" si="448">E271*F271*G271</f>
        <v>1.1382334140435861</v>
      </c>
      <c r="L271" s="3">
        <f t="shared" ref="L271:L313" si="449">H271*I271*J271</f>
        <v>1.2888920096852348</v>
      </c>
      <c r="M271" s="5">
        <f t="shared" ref="M271:M313" si="450">_xlfn.POISSON.DIST(0,K271,FALSE) * _xlfn.POISSON.DIST(0,L271,FALSE)</f>
        <v>8.8290265253561609E-2</v>
      </c>
      <c r="N271" s="5">
        <f t="shared" ref="N271:N313" si="451">_xlfn.POISSON.DIST(1,K271,FALSE) * _xlfn.POISSON.DIST(0,L271,FALSE)</f>
        <v>0.10049493004637523</v>
      </c>
      <c r="O271" s="5">
        <f t="shared" ref="O271:O313" si="452">_xlfn.POISSON.DIST(0,K271,FALSE) * _xlfn.POISSON.DIST(1,L271,FALSE)</f>
        <v>0.11379661741830548</v>
      </c>
      <c r="P271" s="5">
        <f t="shared" ref="P271:P313" si="453">_xlfn.POISSON.DIST(1,K271,FALSE) * _xlfn.POISSON.DIST(1,L271,FALSE)</f>
        <v>0.12952711235064968</v>
      </c>
      <c r="Q271" s="5">
        <f t="shared" ref="Q271:Q313" si="454">_xlfn.POISSON.DIST(2,K271,FALSE) * _xlfn.POISSON.DIST(0,L271,FALSE)</f>
        <v>5.7193343660378537E-2</v>
      </c>
      <c r="R271" s="5">
        <f t="shared" ref="R271:R313" si="455">_xlfn.POISSON.DIST(0,K271,FALSE) * _xlfn.POISSON.DIST(2,L271,FALSE)</f>
        <v>7.333577545983079E-2</v>
      </c>
      <c r="S271" s="5">
        <f t="shared" ref="S271:S313" si="456">_xlfn.POISSON.DIST(2,K271,FALSE) * _xlfn.POISSON.DIST(2,L271,FALSE)</f>
        <v>4.7506009823719032E-2</v>
      </c>
      <c r="T271" s="5">
        <f t="shared" ref="T271:T313" si="457">_xlfn.POISSON.DIST(2,K271,FALSE) * _xlfn.POISSON.DIST(1,L271,FALSE)</f>
        <v>7.3716043651043575E-2</v>
      </c>
      <c r="U271" s="5">
        <f t="shared" ref="U271:U313" si="458">_xlfn.POISSON.DIST(1,K271,FALSE) * _xlfn.POISSON.DIST(2,L271,FALSE)</f>
        <v>8.3473230073177043E-2</v>
      </c>
      <c r="V271" s="5">
        <f t="shared" ref="V271:V313" si="459">_xlfn.POISSON.DIST(3,K271,FALSE) * _xlfn.POISSON.DIST(3,L271,FALSE)</f>
        <v>7.7437960573646927E-3</v>
      </c>
      <c r="W271" s="5">
        <f t="shared" ref="W271:W313" si="460">_xlfn.POISSON.DIST(3,K271,FALSE) * _xlfn.POISSON.DIST(0,L271,FALSE)</f>
        <v>2.169979160504025E-2</v>
      </c>
      <c r="X271" s="5">
        <f t="shared" ref="X271:X313" si="461">_xlfn.POISSON.DIST(3,K271,FALSE) * _xlfn.POISSON.DIST(1,L271,FALSE)</f>
        <v>2.7968688011571111E-2</v>
      </c>
      <c r="Y271" s="5">
        <f t="shared" ref="Y271:Y313" si="462">_xlfn.POISSON.DIST(3,K271,FALSE) * _xlfn.POISSON.DIST(2,L271,FALSE)</f>
        <v>1.8024309249746615E-2</v>
      </c>
      <c r="Z271" s="5">
        <f t="shared" ref="Z271:Z313" si="463">_xlfn.POISSON.DIST(0,K271,FALSE) * _xlfn.POISSON.DIST(3,L271,FALSE)</f>
        <v>3.1507298338082135E-2</v>
      </c>
      <c r="AA271" s="5">
        <f t="shared" ref="AA271:AA313" si="464">_xlfn.POISSON.DIST(1,K271,FALSE) * _xlfn.POISSON.DIST(3,L271,FALSE)</f>
        <v>3.5862659754645039E-2</v>
      </c>
      <c r="AB271" s="5">
        <f t="shared" ref="AB271:AB313" si="465">_xlfn.POISSON.DIST(2,K271,FALSE) * _xlfn.POISSON.DIST(3,L271,FALSE)</f>
        <v>2.0410038824606572E-2</v>
      </c>
      <c r="AC271" s="5">
        <f t="shared" ref="AC271:AC313" si="466">_xlfn.POISSON.DIST(4,K271,FALSE) * _xlfn.POISSON.DIST(4,L271,FALSE)</f>
        <v>7.1003831726392766E-4</v>
      </c>
      <c r="AD271" s="5">
        <f t="shared" ref="AD271:AD313" si="467">_xlfn.POISSON.DIST(4,K271,FALSE) * _xlfn.POISSON.DIST(0,L271,FALSE)</f>
        <v>6.1748569706598314E-3</v>
      </c>
      <c r="AE271" s="5">
        <f t="shared" ref="AE271:AE313" si="468">_xlfn.POISSON.DIST(4,K271,FALSE) * _xlfn.POISSON.DIST(1,L271,FALSE)</f>
        <v>7.9587238104326299E-3</v>
      </c>
      <c r="AF271" s="5">
        <f t="shared" ref="AF271:AF313" si="469">_xlfn.POISSON.DIST(4,K271,FALSE) * _xlfn.POISSON.DIST(2,L271,FALSE)</f>
        <v>5.128967763279123E-3</v>
      </c>
      <c r="AG271" s="5">
        <f t="shared" ref="AG271:AG313" si="470">_xlfn.POISSON.DIST(4,K271,FALSE) * _xlfn.POISSON.DIST(3,L271,FALSE)</f>
        <v>2.2035618560078702E-3</v>
      </c>
      <c r="AH271" s="5">
        <f t="shared" ref="AH271:AH313" si="471">_xlfn.POISSON.DIST(0,K271,FALSE) * _xlfn.POISSON.DIST(4,L271,FALSE)</f>
        <v>1.0152376268680739E-2</v>
      </c>
      <c r="AI271" s="5">
        <f t="shared" ref="AI271:AI313" si="472">_xlfn.POISSON.DIST(1,K271,FALSE) * _xlfn.POISSON.DIST(4,L271,FALSE)</f>
        <v>1.155577390095556E-2</v>
      </c>
      <c r="AJ271" s="5">
        <f t="shared" ref="AJ271:AJ313" si="473">_xlfn.POISSON.DIST(2,K271,FALSE) * _xlfn.POISSON.DIST(4,L271,FALSE)</f>
        <v>6.5765839896002104E-3</v>
      </c>
      <c r="AK271" s="5">
        <f t="shared" ref="AK271:AK313" si="474">_xlfn.POISSON.DIST(3,K271,FALSE) * _xlfn.POISSON.DIST(4,L271,FALSE)</f>
        <v>2.4952292157423448E-3</v>
      </c>
      <c r="AL271" s="5">
        <f t="shared" ref="AL271:AL313" si="475">_xlfn.POISSON.DIST(5,K271,FALSE) * _xlfn.POISSON.DIST(5,L271,FALSE)</f>
        <v>4.1666751200433554E-5</v>
      </c>
      <c r="AM271" s="5">
        <f t="shared" ref="AM271:AM313" si="476">_xlfn.POISSON.DIST(5,K271,FALSE) * _xlfn.POISSON.DIST(0,L271,FALSE)</f>
        <v>1.4056857061889928E-3</v>
      </c>
      <c r="AN271" s="5">
        <f t="shared" ref="AN271:AN313" si="477">_xlfn.POISSON.DIST(5,K271,FALSE) * _xlfn.POISSON.DIST(1,L271,FALSE)</f>
        <v>1.8117770748357393E-3</v>
      </c>
      <c r="AO271" s="5">
        <f t="shared" ref="AO271:AO313" si="478">_xlfn.POISSON.DIST(5,K271,FALSE) * _xlfn.POISSON.DIST(2,L271,FALSE)</f>
        <v>1.1675924975433362E-3</v>
      </c>
      <c r="AP271" s="5">
        <f t="shared" ref="AP271:AP313" si="479">_xlfn.POISSON.DIST(5,K271,FALSE) * _xlfn.POISSON.DIST(3,L271,FALSE)</f>
        <v>5.0163354688401098E-4</v>
      </c>
      <c r="AQ271" s="5">
        <f t="shared" ref="AQ271:AQ313" si="480">_xlfn.POISSON.DIST(5,K271,FALSE) * _xlfn.POISSON.DIST(4,L271,FALSE)</f>
        <v>1.616378675922164E-4</v>
      </c>
      <c r="AR271" s="5">
        <f t="shared" ref="AR271:AR313" si="481">_xlfn.POISSON.DIST(0,K271,FALSE) * _xlfn.POISSON.DIST(5,L271,FALSE)</f>
        <v>2.6170633304041214E-3</v>
      </c>
      <c r="AS271" s="5">
        <f t="shared" ref="AS271:AS313" si="482">_xlfn.POISSON.DIST(1,K271,FALSE) * _xlfn.POISSON.DIST(5,L271,FALSE)</f>
        <v>2.978828929334161E-3</v>
      </c>
      <c r="AT271" s="5">
        <f t="shared" ref="AT271:AT313" si="483">_xlfn.POISSON.DIST(2,K271,FALSE) * _xlfn.POISSON.DIST(5,L271,FALSE)</f>
        <v>1.6953013110439115E-3</v>
      </c>
      <c r="AU271" s="5">
        <f t="shared" ref="AU271:AU313" si="484">_xlfn.POISSON.DIST(3,K271,FALSE) * _xlfn.POISSON.DIST(5,L271,FALSE)</f>
        <v>6.4321619970069289E-4</v>
      </c>
      <c r="AV271" s="5">
        <f t="shared" ref="AV271:AV313" si="485">_xlfn.POISSON.DIST(4,K271,FALSE) * _xlfn.POISSON.DIST(5,L271,FALSE)</f>
        <v>1.8303254273836528E-4</v>
      </c>
      <c r="AW271" s="5">
        <f t="shared" ref="AW271:AW313" si="486">_xlfn.POISSON.DIST(6,K271,FALSE) * _xlfn.POISSON.DIST(6,L271,FALSE)</f>
        <v>1.6979895010463187E-6</v>
      </c>
      <c r="AX271" s="5">
        <f t="shared" ref="AX271:AX313" si="487">_xlfn.POISSON.DIST(6,K271,FALSE) * _xlfn.POISSON.DIST(0,L271,FALSE)</f>
        <v>2.6666640673796133E-4</v>
      </c>
      <c r="AY271" s="5">
        <f t="shared" ref="AY271:AY313" si="488">_xlfn.POISSON.DIST(6,K271,FALSE) * _xlfn.POISSON.DIST(1,L271,FALSE)</f>
        <v>3.4370420089603116E-4</v>
      </c>
      <c r="AZ271" s="5">
        <f t="shared" ref="AZ271:AZ313" si="489">_xlfn.POISSON.DIST(6,K271,FALSE) * _xlfn.POISSON.DIST(2,L271,FALSE)</f>
        <v>2.2149879911507171E-4</v>
      </c>
      <c r="BA271" s="5">
        <f t="shared" ref="BA271:BA313" si="490">_xlfn.POISSON.DIST(6,K271,FALSE) * _xlfn.POISSON.DIST(3,L271,FALSE)</f>
        <v>9.5162677444763611E-5</v>
      </c>
      <c r="BB271" s="5">
        <f t="shared" ref="BB271:BB313" si="491">_xlfn.POISSON.DIST(6,K271,FALSE) * _xlfn.POISSON.DIST(4,L271,FALSE)</f>
        <v>3.0663603644702286E-5</v>
      </c>
      <c r="BC271" s="5">
        <f t="shared" ref="BC271:BC313" si="492">_xlfn.POISSON.DIST(6,K271,FALSE) * _xlfn.POISSON.DIST(5,L271,FALSE)</f>
        <v>7.9044147451623683E-6</v>
      </c>
      <c r="BD271" s="5">
        <f t="shared" ref="BD271:BD313" si="493">_xlfn.POISSON.DIST(0,K271,FALSE) * _xlfn.POISSON.DIST(6,L271,FALSE)</f>
        <v>5.6218533589968273E-4</v>
      </c>
      <c r="BE271" s="5">
        <f t="shared" ref="BE271:BE313" si="494">_xlfn.POISSON.DIST(1,K271,FALSE) * _xlfn.POISSON.DIST(6,L271,FALSE)</f>
        <v>6.3989813420633622E-4</v>
      </c>
      <c r="BF271" s="5">
        <f t="shared" ref="BF271:BF313" si="495">_xlfn.POISSON.DIST(2,K271,FALSE) * _xlfn.POISSON.DIST(6,L271,FALSE)</f>
        <v>3.6417671896889952E-4</v>
      </c>
      <c r="BG271" s="5">
        <f t="shared" ref="BG271:BG313" si="496">_xlfn.POISSON.DIST(3,K271,FALSE) * _xlfn.POISSON.DIST(6,L271,FALSE)</f>
        <v>1.3817270338238735E-4</v>
      </c>
      <c r="BH271" s="5">
        <f t="shared" ref="BH271:BH313" si="497">_xlfn.POISSON.DIST(4,K271,FALSE) * _xlfn.POISSON.DIST(6,L271,FALSE)</f>
        <v>3.9318196974641647E-5</v>
      </c>
      <c r="BI271" s="5">
        <f t="shared" ref="BI271:BI313" si="498">_xlfn.POISSON.DIST(5,K271,FALSE) * _xlfn.POISSON.DIST(6,L271,FALSE)</f>
        <v>8.9506571152968978E-6</v>
      </c>
      <c r="BJ271" s="8">
        <f t="shared" ref="BJ271:BJ313" si="499">SUM(N271,Q271,T271,W271,X271,Y271,AD271,AE271,AF271,AG271,AM271,AN271,AO271,AP271,AQ271,AX271,AY271,AZ271,BA271,BB271,BC271)</f>
        <v>0.32657714342016275</v>
      </c>
      <c r="BK271" s="8">
        <f t="shared" ref="BK271:BK313" si="500">SUM(M271,P271,S271,V271,AC271,AL271,AY271)</f>
        <v>0.27416259275465538</v>
      </c>
      <c r="BL271" s="8">
        <f t="shared" ref="BL271:BL313" si="501">SUM(O271,R271,U271,AA271,AB271,AH271,AI271,AJ271,AK271,AR271,AS271,AT271,AU271,AV271,BD271,BE271,BF271,BG271,BH271,BI271)</f>
        <v>0.36752842896531235</v>
      </c>
      <c r="BM271" s="8">
        <f t="shared" ref="BM271:BM313" si="502">SUM(S271:BI271)</f>
        <v>0.43679541307771635</v>
      </c>
      <c r="BN271" s="8">
        <f t="shared" ref="BN271:BN313" si="503">SUM(M271:R271)</f>
        <v>0.56263804418910135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1.2276029055690101</v>
      </c>
      <c r="F272">
        <f>VLOOKUP(B272,home!$B$2:$E$405,3,FALSE)</f>
        <v>0.87</v>
      </c>
      <c r="G272">
        <f>VLOOKUP(C272,away!$B$2:$E$405,4,FALSE)</f>
        <v>1.73</v>
      </c>
      <c r="H272">
        <f>VLOOKUP(A272,away!$A$2:$E$405,3,FALSE)</f>
        <v>1.0193704600484299</v>
      </c>
      <c r="I272">
        <f>VLOOKUP(C272,away!$B$2:$E$405,3,FALSE)</f>
        <v>0.62</v>
      </c>
      <c r="J272">
        <f>VLOOKUP(B272,home!$B$2:$E$405,4,FALSE)</f>
        <v>1.1599999999999999</v>
      </c>
      <c r="K272" s="3">
        <f t="shared" si="448"/>
        <v>1.8476651331719172</v>
      </c>
      <c r="L272" s="3">
        <f t="shared" si="449"/>
        <v>0.73313123486683074</v>
      </c>
      <c r="M272" s="5">
        <f t="shared" si="450"/>
        <v>7.5713684049511093E-2</v>
      </c>
      <c r="N272" s="5">
        <f t="shared" si="451"/>
        <v>0.13989353412227634</v>
      </c>
      <c r="O272" s="5">
        <f t="shared" si="452"/>
        <v>5.5508066683535126E-2</v>
      </c>
      <c r="P272" s="5">
        <f t="shared" si="453"/>
        <v>0.10256031942094958</v>
      </c>
      <c r="Q272" s="5">
        <f t="shared" si="454"/>
        <v>0.12923820267696295</v>
      </c>
      <c r="R272" s="5">
        <f t="shared" si="455"/>
        <v>2.0347348736385246E-2</v>
      </c>
      <c r="S272" s="5">
        <f t="shared" si="456"/>
        <v>3.4731565541206592E-2</v>
      </c>
      <c r="T272" s="5">
        <f t="shared" si="457"/>
        <v>9.4748563120531593E-2</v>
      </c>
      <c r="U272" s="5">
        <f t="shared" si="458"/>
        <v>3.7595086812708678E-2</v>
      </c>
      <c r="V272" s="5">
        <f t="shared" si="459"/>
        <v>5.2274132779345428E-3</v>
      </c>
      <c r="W272" s="5">
        <f t="shared" si="460"/>
        <v>7.9596306986676676E-2</v>
      </c>
      <c r="X272" s="5">
        <f t="shared" si="461"/>
        <v>5.835453883198162E-2</v>
      </c>
      <c r="Y272" s="5">
        <f t="shared" si="462"/>
        <v>2.1390767556987555E-2</v>
      </c>
      <c r="Z272" s="5">
        <f t="shared" si="463"/>
        <v>4.9724256351240557E-3</v>
      </c>
      <c r="AA272" s="5">
        <f t="shared" si="464"/>
        <v>9.1873774733089407E-3</v>
      </c>
      <c r="AB272" s="5">
        <f t="shared" si="465"/>
        <v>8.4875985113610202E-3</v>
      </c>
      <c r="AC272" s="5">
        <f t="shared" si="466"/>
        <v>4.4255967585371856E-4</v>
      </c>
      <c r="AD272" s="5">
        <f t="shared" si="467"/>
        <v>3.6766830287132693E-2</v>
      </c>
      <c r="AE272" s="5">
        <f t="shared" si="468"/>
        <v>2.6954911690544783E-2</v>
      </c>
      <c r="AF272" s="5">
        <f t="shared" si="469"/>
        <v>9.8807438467077343E-3</v>
      </c>
      <c r="AG272" s="5">
        <f t="shared" si="470"/>
        <v>2.4146273125798937E-3</v>
      </c>
      <c r="AH272" s="5">
        <f t="shared" si="471"/>
        <v>9.1136013654049587E-4</v>
      </c>
      <c r="AI272" s="5">
        <f t="shared" si="472"/>
        <v>1.6838883480486716E-3</v>
      </c>
      <c r="AJ272" s="5">
        <f t="shared" si="473"/>
        <v>1.5556308944219945E-3</v>
      </c>
      <c r="AK272" s="5">
        <f t="shared" si="474"/>
        <v>9.5809498790285451E-4</v>
      </c>
      <c r="AL272" s="5">
        <f t="shared" si="475"/>
        <v>2.3979317497591703E-5</v>
      </c>
      <c r="AM272" s="5">
        <f t="shared" si="476"/>
        <v>1.3586558075756851E-2</v>
      </c>
      <c r="AN272" s="5">
        <f t="shared" si="477"/>
        <v>9.9607300996695323E-3</v>
      </c>
      <c r="AO272" s="5">
        <f t="shared" si="478"/>
        <v>3.6512611790729668E-3</v>
      </c>
      <c r="AP272" s="5">
        <f t="shared" si="479"/>
        <v>8.92284539011695E-4</v>
      </c>
      <c r="AQ272" s="5">
        <f t="shared" si="480"/>
        <v>1.6354041648455615E-4</v>
      </c>
      <c r="AR272" s="5">
        <f t="shared" si="481"/>
        <v>1.3362931646206748E-4</v>
      </c>
      <c r="AS272" s="5">
        <f t="shared" si="482"/>
        <v>2.4690222879655816E-4</v>
      </c>
      <c r="AT272" s="5">
        <f t="shared" si="483"/>
        <v>2.2809631972491793E-4</v>
      </c>
      <c r="AU272" s="5">
        <f t="shared" si="484"/>
        <v>1.4048187232018825E-4</v>
      </c>
      <c r="AV272" s="5">
        <f t="shared" si="485"/>
        <v>6.4890864332180234E-5</v>
      </c>
      <c r="AW272" s="5">
        <f t="shared" si="486"/>
        <v>9.0227578810117245E-7</v>
      </c>
      <c r="AX272" s="5">
        <f t="shared" si="487"/>
        <v>4.1839016060652105E-3</v>
      </c>
      <c r="AY272" s="5">
        <f t="shared" si="488"/>
        <v>3.0673489510159042E-3</v>
      </c>
      <c r="AZ272" s="5">
        <f t="shared" si="489"/>
        <v>1.1243846621128838E-3</v>
      </c>
      <c r="BA272" s="5">
        <f t="shared" si="490"/>
        <v>2.7477383860004761E-4</v>
      </c>
      <c r="BB272" s="5">
        <f t="shared" si="491"/>
        <v>5.0361320900488027E-5</v>
      </c>
      <c r="BC272" s="5">
        <f t="shared" si="492"/>
        <v>7.3842914762599076E-6</v>
      </c>
      <c r="BD272" s="5">
        <f t="shared" si="493"/>
        <v>1.6327970965374331E-5</v>
      </c>
      <c r="BE272" s="5">
        <f t="shared" si="494"/>
        <v>3.0168622648165554E-5</v>
      </c>
      <c r="BF272" s="5">
        <f t="shared" si="495"/>
        <v>2.7870756091418068E-5</v>
      </c>
      <c r="BG272" s="5">
        <f t="shared" si="496"/>
        <v>1.7165274755083999E-5</v>
      </c>
      <c r="BH272" s="5">
        <f t="shared" si="497"/>
        <v>7.9289199165712062E-6</v>
      </c>
      <c r="BI272" s="5">
        <f t="shared" si="498"/>
        <v>2.9299977747121989E-6</v>
      </c>
      <c r="BJ272" s="8">
        <f t="shared" si="499"/>
        <v>0.63620155541254841</v>
      </c>
      <c r="BK272" s="8">
        <f t="shared" si="500"/>
        <v>0.22176687023396904</v>
      </c>
      <c r="BL272" s="8">
        <f t="shared" si="501"/>
        <v>0.13715084472800027</v>
      </c>
      <c r="BM272" s="8">
        <f t="shared" si="502"/>
        <v>0.47376409364479327</v>
      </c>
      <c r="BN272" s="8">
        <f t="shared" si="503"/>
        <v>0.52326115568962028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1.3541666666666701</v>
      </c>
      <c r="F273">
        <f>VLOOKUP(B273,home!$B$2:$E$405,3,FALSE)</f>
        <v>0.85</v>
      </c>
      <c r="G273">
        <f>VLOOKUP(C273,away!$B$2:$E$405,4,FALSE)</f>
        <v>1.18</v>
      </c>
      <c r="H273">
        <f>VLOOKUP(A273,away!$A$2:$E$405,3,FALSE)</f>
        <v>1.2682291666666701</v>
      </c>
      <c r="I273">
        <f>VLOOKUP(C273,away!$B$2:$E$405,3,FALSE)</f>
        <v>0.89</v>
      </c>
      <c r="J273">
        <f>VLOOKUP(B273,home!$B$2:$E$405,4,FALSE)</f>
        <v>1.58</v>
      </c>
      <c r="K273" s="3">
        <f t="shared" si="448"/>
        <v>1.3582291666666702</v>
      </c>
      <c r="L273" s="3">
        <f t="shared" si="449"/>
        <v>1.7833838541666716</v>
      </c>
      <c r="M273" s="5">
        <f t="shared" si="450"/>
        <v>4.3213038124337334E-2</v>
      </c>
      <c r="N273" s="5">
        <f t="shared" si="451"/>
        <v>5.8693208760753728E-2</v>
      </c>
      <c r="O273" s="5">
        <f t="shared" si="452"/>
        <v>7.7065434480432016E-2</v>
      </c>
      <c r="P273" s="5">
        <f t="shared" si="453"/>
        <v>0.10467252085316203</v>
      </c>
      <c r="Q273" s="5">
        <f t="shared" si="454"/>
        <v>3.9859414012055734E-2</v>
      </c>
      <c r="R273" s="5">
        <f t="shared" si="455"/>
        <v>6.8718625783370998E-2</v>
      </c>
      <c r="S273" s="5">
        <f t="shared" si="456"/>
        <v>6.338559551304207E-2</v>
      </c>
      <c r="T273" s="5">
        <f t="shared" si="457"/>
        <v>7.1084635385644981E-2</v>
      </c>
      <c r="U273" s="5">
        <f t="shared" si="458"/>
        <v>9.3335641832226729E-2</v>
      </c>
      <c r="V273" s="5">
        <f t="shared" si="459"/>
        <v>1.7059486252065385E-2</v>
      </c>
      <c r="W273" s="5">
        <f t="shared" si="460"/>
        <v>1.8046072892472082E-2</v>
      </c>
      <c r="X273" s="5">
        <f t="shared" si="461"/>
        <v>3.2183075027549551E-2</v>
      </c>
      <c r="Y273" s="5">
        <f t="shared" si="462"/>
        <v>2.8697388190783251E-2</v>
      </c>
      <c r="Z273" s="5">
        <f t="shared" si="463"/>
        <v>4.0850562567528455E-2</v>
      </c>
      <c r="AA273" s="5">
        <f t="shared" si="464"/>
        <v>5.5484425553958827E-2</v>
      </c>
      <c r="AB273" s="5">
        <f t="shared" si="465"/>
        <v>3.7680282541566211E-2</v>
      </c>
      <c r="AC273" s="5">
        <f t="shared" si="466"/>
        <v>2.5826398524179919E-3</v>
      </c>
      <c r="AD273" s="5">
        <f t="shared" si="467"/>
        <v>6.1276756365870851E-3</v>
      </c>
      <c r="AE273" s="5">
        <f t="shared" si="468"/>
        <v>1.0927997793859886E-2</v>
      </c>
      <c r="AF273" s="5">
        <f t="shared" si="469"/>
        <v>9.7444074119693667E-3</v>
      </c>
      <c r="AG273" s="5">
        <f t="shared" si="470"/>
        <v>5.7926729489760692E-3</v>
      </c>
      <c r="AH273" s="5">
        <f t="shared" si="471"/>
        <v>1.8213058429138927E-2</v>
      </c>
      <c r="AI273" s="5">
        <f t="shared" si="472"/>
        <v>2.4737507172660728E-2</v>
      </c>
      <c r="AJ273" s="5">
        <f t="shared" si="473"/>
        <v>1.6799601876266883E-2</v>
      </c>
      <c r="AK273" s="5">
        <f t="shared" si="474"/>
        <v>7.6059030855779326E-3</v>
      </c>
      <c r="AL273" s="5">
        <f t="shared" si="475"/>
        <v>2.5023135196428612E-4</v>
      </c>
      <c r="AM273" s="5">
        <f t="shared" si="476"/>
        <v>1.6645575546970657E-3</v>
      </c>
      <c r="AN273" s="5">
        <f t="shared" si="477"/>
        <v>2.9685450673779027E-3</v>
      </c>
      <c r="AO273" s="5">
        <f t="shared" si="478"/>
        <v>2.6470276717639341E-3</v>
      </c>
      <c r="AP273" s="5">
        <f t="shared" si="479"/>
        <v>1.573555470452065E-3</v>
      </c>
      <c r="AQ273" s="5">
        <f t="shared" si="480"/>
        <v>7.0156335490996382E-4</v>
      </c>
      <c r="AR273" s="5">
        <f t="shared" si="481"/>
        <v>6.4961748675041063E-3</v>
      </c>
      <c r="AS273" s="5">
        <f t="shared" si="482"/>
        <v>8.8232941768110664E-3</v>
      </c>
      <c r="AT273" s="5">
        <f t="shared" si="483"/>
        <v>5.9920277485124912E-3</v>
      </c>
      <c r="AU273" s="5">
        <f t="shared" si="484"/>
        <v>2.7128489518352282E-3</v>
      </c>
      <c r="AV273" s="5">
        <f t="shared" si="485"/>
        <v>9.2116764278592765E-4</v>
      </c>
      <c r="AW273" s="5">
        <f t="shared" si="486"/>
        <v>1.683670506728981E-5</v>
      </c>
      <c r="AX273" s="5">
        <f t="shared" si="487"/>
        <v>3.7680843673081743E-4</v>
      </c>
      <c r="AY273" s="5">
        <f t="shared" si="488"/>
        <v>6.7199408217952358E-4</v>
      </c>
      <c r="AZ273" s="5">
        <f t="shared" si="489"/>
        <v>5.9921169812725706E-4</v>
      </c>
      <c r="BA273" s="5">
        <f t="shared" si="490"/>
        <v>3.5620815588931453E-4</v>
      </c>
      <c r="BB273" s="5">
        <f t="shared" si="491"/>
        <v>1.5881396848387217E-4</v>
      </c>
      <c r="BC273" s="5">
        <f t="shared" si="492"/>
        <v>5.6645253442054402E-5</v>
      </c>
      <c r="BD273" s="5">
        <f t="shared" si="493"/>
        <v>1.9308622287583558E-3</v>
      </c>
      <c r="BE273" s="5">
        <f t="shared" si="494"/>
        <v>2.6225533959146107E-3</v>
      </c>
      <c r="BF273" s="5">
        <f t="shared" si="495"/>
        <v>1.7810142567359741E-3</v>
      </c>
      <c r="BG273" s="5">
        <f t="shared" si="496"/>
        <v>8.0634183658265365E-4</v>
      </c>
      <c r="BH273" s="5">
        <f t="shared" si="497"/>
        <v>2.7379925018753245E-4</v>
      </c>
      <c r="BI273" s="5">
        <f t="shared" si="498"/>
        <v>7.4376425483234224E-5</v>
      </c>
      <c r="BJ273" s="8">
        <f t="shared" si="499"/>
        <v>0.2929314787747056</v>
      </c>
      <c r="BK273" s="8">
        <f t="shared" si="500"/>
        <v>0.23183550602916861</v>
      </c>
      <c r="BL273" s="8">
        <f t="shared" si="501"/>
        <v>0.43207494153631049</v>
      </c>
      <c r="BM273" s="8">
        <f t="shared" si="502"/>
        <v>0.60481508951648888</v>
      </c>
      <c r="BN273" s="8">
        <f t="shared" si="503"/>
        <v>0.39222224201411188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1.3541666666666701</v>
      </c>
      <c r="F274">
        <f>VLOOKUP(B274,home!$B$2:$E$405,3,FALSE)</f>
        <v>0.84</v>
      </c>
      <c r="G274">
        <f>VLOOKUP(C274,away!$B$2:$E$405,4,FALSE)</f>
        <v>1.03</v>
      </c>
      <c r="H274">
        <f>VLOOKUP(A274,away!$A$2:$E$405,3,FALSE)</f>
        <v>1.2682291666666701</v>
      </c>
      <c r="I274">
        <f>VLOOKUP(C274,away!$B$2:$E$405,3,FALSE)</f>
        <v>1.08</v>
      </c>
      <c r="J274">
        <f>VLOOKUP(B274,home!$B$2:$E$405,4,FALSE)</f>
        <v>1.26</v>
      </c>
      <c r="K274" s="3">
        <f t="shared" si="448"/>
        <v>1.171625000000003</v>
      </c>
      <c r="L274" s="3">
        <f t="shared" si="449"/>
        <v>1.7258062500000046</v>
      </c>
      <c r="M274" s="5">
        <f t="shared" si="450"/>
        <v>5.5164742643179637E-2</v>
      </c>
      <c r="N274" s="5">
        <f t="shared" si="451"/>
        <v>6.4632391599315497E-2</v>
      </c>
      <c r="O274" s="5">
        <f t="shared" si="452"/>
        <v>9.5203657633241207E-2</v>
      </c>
      <c r="P274" s="5">
        <f t="shared" si="453"/>
        <v>0.1115429853745465</v>
      </c>
      <c r="Q274" s="5">
        <f t="shared" si="454"/>
        <v>3.7862462903774124E-2</v>
      </c>
      <c r="R274" s="5">
        <f t="shared" si="455"/>
        <v>8.2151533683154185E-2</v>
      </c>
      <c r="S274" s="5">
        <f t="shared" si="456"/>
        <v>5.6384916298547097E-2</v>
      </c>
      <c r="T274" s="5">
        <f t="shared" si="457"/>
        <v>6.5343275119726707E-2</v>
      </c>
      <c r="U274" s="5">
        <f t="shared" si="458"/>
        <v>9.6250790651525753E-2</v>
      </c>
      <c r="V274" s="5">
        <f t="shared" si="459"/>
        <v>1.2667797084160987E-2</v>
      </c>
      <c r="W274" s="5">
        <f t="shared" si="460"/>
        <v>1.4786869366544813E-2</v>
      </c>
      <c r="X274" s="5">
        <f t="shared" si="461"/>
        <v>2.5519271570716647E-2</v>
      </c>
      <c r="Y274" s="5">
        <f t="shared" si="462"/>
        <v>2.202065918609512E-2</v>
      </c>
      <c r="Z274" s="5">
        <f t="shared" si="463"/>
        <v>4.7259210092491115E-2</v>
      </c>
      <c r="AA274" s="5">
        <f t="shared" si="464"/>
        <v>5.5370072024615039E-2</v>
      </c>
      <c r="AB274" s="5">
        <f t="shared" si="465"/>
        <v>3.2436480317919889E-2</v>
      </c>
      <c r="AC274" s="5">
        <f t="shared" si="466"/>
        <v>1.6008910732462547E-3</v>
      </c>
      <c r="AD274" s="5">
        <f t="shared" si="467"/>
        <v>4.3311664553945285E-3</v>
      </c>
      <c r="AE274" s="5">
        <f t="shared" si="468"/>
        <v>7.4747541385102433E-3</v>
      </c>
      <c r="AF274" s="5">
        <f t="shared" si="469"/>
        <v>6.4499887047271918E-3</v>
      </c>
      <c r="AG274" s="5">
        <f t="shared" si="470"/>
        <v>3.7104769396825391E-3</v>
      </c>
      <c r="AH274" s="5">
        <f t="shared" si="471"/>
        <v>2.039006003692112E-2</v>
      </c>
      <c r="AI274" s="5">
        <f t="shared" si="472"/>
        <v>2.3889504090757768E-2</v>
      </c>
      <c r="AJ274" s="5">
        <f t="shared" si="473"/>
        <v>1.3994770115167076E-2</v>
      </c>
      <c r="AK274" s="5">
        <f t="shared" si="474"/>
        <v>5.4655408453942178E-3</v>
      </c>
      <c r="AL274" s="5">
        <f t="shared" si="475"/>
        <v>1.2947992577387742E-4</v>
      </c>
      <c r="AM274" s="5">
        <f t="shared" si="476"/>
        <v>1.014900579660325E-3</v>
      </c>
      <c r="AN274" s="5">
        <f t="shared" si="477"/>
        <v>1.7515217635064165E-3</v>
      </c>
      <c r="AO274" s="5">
        <f t="shared" si="478"/>
        <v>1.5113936032352022E-3</v>
      </c>
      <c r="AP274" s="5">
        <f t="shared" si="479"/>
        <v>8.6945750889111276E-4</v>
      </c>
      <c r="AQ274" s="5">
        <f t="shared" si="480"/>
        <v>3.7512880073842936E-4</v>
      </c>
      <c r="AR274" s="5">
        <f t="shared" si="481"/>
        <v>7.0378586099187528E-3</v>
      </c>
      <c r="AS274" s="5">
        <f t="shared" si="482"/>
        <v>8.2457310938460794E-3</v>
      </c>
      <c r="AT274" s="5">
        <f t="shared" si="483"/>
        <v>4.8304523464137205E-3</v>
      </c>
      <c r="AU274" s="5">
        <f t="shared" si="484"/>
        <v>1.8864929101223284E-3</v>
      </c>
      <c r="AV274" s="5">
        <f t="shared" si="485"/>
        <v>5.5256556395551974E-4</v>
      </c>
      <c r="AW274" s="5">
        <f t="shared" si="486"/>
        <v>7.2724477300411211E-6</v>
      </c>
      <c r="AX274" s="5">
        <f t="shared" si="487"/>
        <v>1.9818048194075535E-4</v>
      </c>
      <c r="AY274" s="5">
        <f t="shared" si="488"/>
        <v>3.420211143613686E-4</v>
      </c>
      <c r="AZ274" s="5">
        <f t="shared" si="489"/>
        <v>2.9513108839840824E-4</v>
      </c>
      <c r="BA274" s="5">
        <f t="shared" si="490"/>
        <v>1.6977969230909222E-4</v>
      </c>
      <c r="BB274" s="5">
        <f t="shared" si="491"/>
        <v>7.3251713527527286E-5</v>
      </c>
      <c r="BC274" s="5">
        <f t="shared" si="492"/>
        <v>2.5283653005803271E-5</v>
      </c>
      <c r="BD274" s="5">
        <f t="shared" si="493"/>
        <v>2.0243300626023564E-3</v>
      </c>
      <c r="BE274" s="5">
        <f t="shared" si="494"/>
        <v>2.3717557095964915E-3</v>
      </c>
      <c r="BF274" s="5">
        <f t="shared" si="495"/>
        <v>1.3894041416279987E-3</v>
      </c>
      <c r="BG274" s="5">
        <f t="shared" si="496"/>
        <v>5.4262020914496898E-4</v>
      </c>
      <c r="BH274" s="5">
        <f t="shared" si="497"/>
        <v>1.58936850634869E-4</v>
      </c>
      <c r="BI274" s="5">
        <f t="shared" si="498"/>
        <v>3.7242877525015753E-5</v>
      </c>
      <c r="BJ274" s="8">
        <f t="shared" si="499"/>
        <v>0.25875736598406174</v>
      </c>
      <c r="BK274" s="8">
        <f t="shared" si="500"/>
        <v>0.23783283351381576</v>
      </c>
      <c r="BL274" s="8">
        <f t="shared" si="501"/>
        <v>0.45422979977408429</v>
      </c>
      <c r="BM274" s="8">
        <f t="shared" si="502"/>
        <v>0.55118668686061056</v>
      </c>
      <c r="BN274" s="8">
        <f t="shared" si="503"/>
        <v>0.44655777383721118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1.3541666666666701</v>
      </c>
      <c r="F275">
        <f>VLOOKUP(B275,home!$B$2:$E$405,3,FALSE)</f>
        <v>1.18</v>
      </c>
      <c r="G275">
        <f>VLOOKUP(C275,away!$B$2:$E$405,4,FALSE)</f>
        <v>1.34</v>
      </c>
      <c r="H275">
        <f>VLOOKUP(A275,away!$A$2:$E$405,3,FALSE)</f>
        <v>1.2682291666666701</v>
      </c>
      <c r="I275">
        <f>VLOOKUP(C275,away!$B$2:$E$405,3,FALSE)</f>
        <v>0.74</v>
      </c>
      <c r="J275">
        <f>VLOOKUP(B275,home!$B$2:$E$405,4,FALSE)</f>
        <v>1.52</v>
      </c>
      <c r="K275" s="3">
        <f t="shared" si="448"/>
        <v>2.1412083333333389</v>
      </c>
      <c r="L275" s="3">
        <f t="shared" si="449"/>
        <v>1.4265041666666705</v>
      </c>
      <c r="M275" s="5">
        <f t="shared" si="450"/>
        <v>2.8220333916747053E-2</v>
      </c>
      <c r="N275" s="5">
        <f t="shared" si="451"/>
        <v>6.0425614151988251E-2</v>
      </c>
      <c r="O275" s="5">
        <f t="shared" si="452"/>
        <v>4.0256423916964428E-2</v>
      </c>
      <c r="P275" s="5">
        <f t="shared" si="453"/>
        <v>8.619739036120376E-2</v>
      </c>
      <c r="Q275" s="5">
        <f t="shared" si="454"/>
        <v>6.4691914284511112E-2</v>
      </c>
      <c r="R275" s="5">
        <f t="shared" si="455"/>
        <v>2.8712978226324792E-2</v>
      </c>
      <c r="S275" s="5">
        <f t="shared" si="456"/>
        <v>6.5821245480306864E-2</v>
      </c>
      <c r="T275" s="5">
        <f t="shared" si="457"/>
        <v>9.2283285276498192E-2</v>
      </c>
      <c r="U275" s="5">
        <f t="shared" si="458"/>
        <v>6.1480468253025354E-2</v>
      </c>
      <c r="V275" s="5">
        <f t="shared" si="459"/>
        <v>2.2338579642861629E-2</v>
      </c>
      <c r="W275" s="5">
        <f t="shared" si="460"/>
        <v>4.6172955321760425E-2</v>
      </c>
      <c r="X275" s="5">
        <f t="shared" si="461"/>
        <v>6.5865913153805258E-2</v>
      </c>
      <c r="Y275" s="5">
        <f t="shared" si="462"/>
        <v>4.6978999777604141E-2</v>
      </c>
      <c r="Z275" s="5">
        <f t="shared" si="463"/>
        <v>1.36530610257539E-2</v>
      </c>
      <c r="AA275" s="5">
        <f t="shared" si="464"/>
        <v>2.9234048043852871E-2</v>
      </c>
      <c r="AB275" s="5">
        <f t="shared" si="465"/>
        <v>3.1298093644282494E-2</v>
      </c>
      <c r="AC275" s="5">
        <f t="shared" si="466"/>
        <v>4.2644943431372293E-3</v>
      </c>
      <c r="AD275" s="5">
        <f t="shared" si="467"/>
        <v>2.4716479177395341E-2</v>
      </c>
      <c r="AE275" s="5">
        <f t="shared" si="468"/>
        <v>3.525816053188445E-2</v>
      </c>
      <c r="AF275" s="5">
        <f t="shared" si="469"/>
        <v>2.5147956453867765E-2</v>
      </c>
      <c r="AG275" s="5">
        <f t="shared" si="470"/>
        <v>1.1957888221531451E-2</v>
      </c>
      <c r="AH275" s="5">
        <f t="shared" si="471"/>
        <v>4.8690371102480656E-3</v>
      </c>
      <c r="AI275" s="5">
        <f t="shared" si="472"/>
        <v>1.0425622835772436E-2</v>
      </c>
      <c r="AJ275" s="5">
        <f t="shared" si="473"/>
        <v>1.1161715248073153E-2</v>
      </c>
      <c r="AK275" s="5">
        <f t="shared" si="474"/>
        <v>7.9665192344893446E-3</v>
      </c>
      <c r="AL275" s="5">
        <f t="shared" si="475"/>
        <v>5.2102612913506826E-4</v>
      </c>
      <c r="AM275" s="5">
        <f t="shared" si="476"/>
        <v>1.0584626237059767E-2</v>
      </c>
      <c r="AN275" s="5">
        <f t="shared" si="477"/>
        <v>1.5099013429775116E-2</v>
      </c>
      <c r="AO275" s="5">
        <f t="shared" si="478"/>
        <v>1.0769402785065113E-2</v>
      </c>
      <c r="AP275" s="5">
        <f t="shared" si="479"/>
        <v>5.120865981802343E-3</v>
      </c>
      <c r="AQ275" s="5">
        <f t="shared" si="480"/>
        <v>1.8262341649956631E-3</v>
      </c>
      <c r="AR275" s="5">
        <f t="shared" si="481"/>
        <v>1.3891403450847024E-3</v>
      </c>
      <c r="AS275" s="5">
        <f t="shared" si="482"/>
        <v>2.9744388830649144E-3</v>
      </c>
      <c r="AT275" s="5">
        <f t="shared" si="483"/>
        <v>3.1844466617046529E-3</v>
      </c>
      <c r="AU275" s="5">
        <f t="shared" si="484"/>
        <v>2.2728545763658452E-3</v>
      </c>
      <c r="AV275" s="5">
        <f t="shared" si="485"/>
        <v>1.2166637898423408E-3</v>
      </c>
      <c r="AW275" s="5">
        <f t="shared" si="486"/>
        <v>4.4206789148261877E-5</v>
      </c>
      <c r="AX275" s="5">
        <f t="shared" si="487"/>
        <v>3.7773149840018452E-3</v>
      </c>
      <c r="AY275" s="5">
        <f t="shared" si="488"/>
        <v>5.3883555634910794E-3</v>
      </c>
      <c r="AZ275" s="5">
        <f t="shared" si="489"/>
        <v>3.8432558314007814E-3</v>
      </c>
      <c r="BA275" s="5">
        <f t="shared" si="490"/>
        <v>1.8274734856863978E-3</v>
      </c>
      <c r="BB275" s="5">
        <f t="shared" si="491"/>
        <v>6.517246354511276E-4</v>
      </c>
      <c r="BC275" s="5">
        <f t="shared" si="492"/>
        <v>1.8593758159807008E-4</v>
      </c>
      <c r="BD275" s="5">
        <f t="shared" si="493"/>
        <v>3.3026908172468437E-4</v>
      </c>
      <c r="BE275" s="5">
        <f t="shared" si="494"/>
        <v>7.0717491003124359E-4</v>
      </c>
      <c r="BF275" s="5">
        <f t="shared" si="495"/>
        <v>7.5710440524157682E-4</v>
      </c>
      <c r="BG275" s="5">
        <f t="shared" si="496"/>
        <v>5.4037275390221519E-4</v>
      </c>
      <c r="BH275" s="5">
        <f t="shared" si="497"/>
        <v>2.8926266094042721E-4</v>
      </c>
      <c r="BI275" s="5">
        <f t="shared" si="498"/>
        <v>1.2387432402556373E-4</v>
      </c>
      <c r="BJ275" s="8">
        <f t="shared" si="499"/>
        <v>0.53257337103117341</v>
      </c>
      <c r="BK275" s="8">
        <f t="shared" si="500"/>
        <v>0.21275142543688266</v>
      </c>
      <c r="BL275" s="8">
        <f t="shared" si="501"/>
        <v>0.23919050890496107</v>
      </c>
      <c r="BM275" s="8">
        <f t="shared" si="502"/>
        <v>0.68431956276668937</v>
      </c>
      <c r="BN275" s="8">
        <f t="shared" si="503"/>
        <v>0.30850465485773937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1.3541666666666701</v>
      </c>
      <c r="F276">
        <f>VLOOKUP(B276,home!$B$2:$E$405,3,FALSE)</f>
        <v>1.2</v>
      </c>
      <c r="G276">
        <f>VLOOKUP(C276,away!$B$2:$E$405,4,FALSE)</f>
        <v>1.08</v>
      </c>
      <c r="H276">
        <f>VLOOKUP(A276,away!$A$2:$E$405,3,FALSE)</f>
        <v>1.2682291666666701</v>
      </c>
      <c r="I276">
        <f>VLOOKUP(C276,away!$B$2:$E$405,3,FALSE)</f>
        <v>1.08</v>
      </c>
      <c r="J276">
        <f>VLOOKUP(B276,home!$B$2:$E$405,4,FALSE)</f>
        <v>0.79</v>
      </c>
      <c r="K276" s="3">
        <f t="shared" si="448"/>
        <v>1.7550000000000043</v>
      </c>
      <c r="L276" s="3">
        <f t="shared" si="449"/>
        <v>1.0820531250000029</v>
      </c>
      <c r="M276" s="5">
        <f t="shared" si="450"/>
        <v>5.8598093034619915E-2</v>
      </c>
      <c r="N276" s="5">
        <f t="shared" si="451"/>
        <v>0.1028396532757582</v>
      </c>
      <c r="O276" s="5">
        <f t="shared" si="452"/>
        <v>6.3406249687151389E-2</v>
      </c>
      <c r="P276" s="5">
        <f t="shared" si="453"/>
        <v>0.11127796820095096</v>
      </c>
      <c r="Q276" s="5">
        <f t="shared" si="454"/>
        <v>9.0241795749478063E-2</v>
      </c>
      <c r="R276" s="5">
        <f t="shared" si="455"/>
        <v>3.4304465309256307E-2</v>
      </c>
      <c r="S276" s="5">
        <f t="shared" si="456"/>
        <v>5.2829305382071354E-2</v>
      </c>
      <c r="T276" s="5">
        <f t="shared" si="457"/>
        <v>9.7646417096334731E-2</v>
      </c>
      <c r="U276" s="5">
        <f t="shared" si="458"/>
        <v>6.0204336617744963E-2</v>
      </c>
      <c r="V276" s="5">
        <f t="shared" si="459"/>
        <v>1.1147002421148735E-2</v>
      </c>
      <c r="W276" s="5">
        <f t="shared" si="460"/>
        <v>5.2791450513444811E-2</v>
      </c>
      <c r="X276" s="5">
        <f t="shared" si="461"/>
        <v>5.7123154001355973E-2</v>
      </c>
      <c r="Y276" s="5">
        <f t="shared" si="462"/>
        <v>3.0905143648511824E-2</v>
      </c>
      <c r="Z276" s="5">
        <f t="shared" si="463"/>
        <v>1.2373084629778326E-2</v>
      </c>
      <c r="AA276" s="5">
        <f t="shared" si="464"/>
        <v>2.1714763525261013E-2</v>
      </c>
      <c r="AB276" s="5">
        <f t="shared" si="465"/>
        <v>1.9054704993416591E-2</v>
      </c>
      <c r="AC276" s="5">
        <f t="shared" si="466"/>
        <v>1.3230121032092193E-3</v>
      </c>
      <c r="AD276" s="5">
        <f t="shared" si="467"/>
        <v>2.3162248912773964E-2</v>
      </c>
      <c r="AE276" s="5">
        <f t="shared" si="468"/>
        <v>2.5062783818094989E-2</v>
      </c>
      <c r="AF276" s="5">
        <f t="shared" si="469"/>
        <v>1.3559631775784594E-2</v>
      </c>
      <c r="AG276" s="5">
        <f t="shared" si="470"/>
        <v>4.8907473122790186E-3</v>
      </c>
      <c r="AH276" s="5">
        <f t="shared" si="471"/>
        <v>3.3470837223852855E-3</v>
      </c>
      <c r="AI276" s="5">
        <f t="shared" si="472"/>
        <v>5.8741319327861898E-3</v>
      </c>
      <c r="AJ276" s="5">
        <f t="shared" si="473"/>
        <v>5.1545507710198954E-3</v>
      </c>
      <c r="AK276" s="5">
        <f t="shared" si="474"/>
        <v>3.0154122010466471E-3</v>
      </c>
      <c r="AL276" s="5">
        <f t="shared" si="475"/>
        <v>1.0049617052446373E-4</v>
      </c>
      <c r="AM276" s="5">
        <f t="shared" si="476"/>
        <v>8.1299493683836804E-3</v>
      </c>
      <c r="AN276" s="5">
        <f t="shared" si="477"/>
        <v>8.7970371201513617E-3</v>
      </c>
      <c r="AO276" s="5">
        <f t="shared" si="478"/>
        <v>4.7594307533004041E-3</v>
      </c>
      <c r="AP276" s="5">
        <f t="shared" si="479"/>
        <v>1.7166523066099398E-3</v>
      </c>
      <c r="AQ276" s="5">
        <f t="shared" si="480"/>
        <v>4.6437724822643716E-4</v>
      </c>
      <c r="AR276" s="5">
        <f t="shared" si="481"/>
        <v>7.2434448028872841E-4</v>
      </c>
      <c r="AS276" s="5">
        <f t="shared" si="482"/>
        <v>1.2712245629067213E-3</v>
      </c>
      <c r="AT276" s="5">
        <f t="shared" si="483"/>
        <v>1.115499553950651E-3</v>
      </c>
      <c r="AU276" s="5">
        <f t="shared" si="484"/>
        <v>6.525672390611326E-4</v>
      </c>
      <c r="AV276" s="5">
        <f t="shared" si="485"/>
        <v>2.8631387613807258E-4</v>
      </c>
      <c r="AW276" s="5">
        <f t="shared" si="486"/>
        <v>5.3011820241183087E-6</v>
      </c>
      <c r="AX276" s="5">
        <f t="shared" si="487"/>
        <v>2.3780101902522331E-3</v>
      </c>
      <c r="AY276" s="5">
        <f t="shared" si="488"/>
        <v>2.5731333576442805E-3</v>
      </c>
      <c r="AZ276" s="5">
        <f t="shared" si="489"/>
        <v>1.3921334953403721E-3</v>
      </c>
      <c r="BA276" s="5">
        <f t="shared" si="490"/>
        <v>5.0212079968340879E-4</v>
      </c>
      <c r="BB276" s="5">
        <f t="shared" si="491"/>
        <v>1.3583034510623323E-4</v>
      </c>
      <c r="BC276" s="5">
        <f t="shared" si="492"/>
        <v>2.9395129878405721E-5</v>
      </c>
      <c r="BD276" s="5">
        <f t="shared" si="493"/>
        <v>1.306298680788202E-4</v>
      </c>
      <c r="BE276" s="5">
        <f t="shared" si="494"/>
        <v>2.2925541847832999E-4</v>
      </c>
      <c r="BF276" s="5">
        <f t="shared" si="495"/>
        <v>2.0117162971473512E-4</v>
      </c>
      <c r="BG276" s="5">
        <f t="shared" si="496"/>
        <v>1.1768540338312037E-4</v>
      </c>
      <c r="BH276" s="5">
        <f t="shared" si="497"/>
        <v>5.1634470734344178E-5</v>
      </c>
      <c r="BI276" s="5">
        <f t="shared" si="498"/>
        <v>1.8123699227754852E-5</v>
      </c>
      <c r="BJ276" s="8">
        <f t="shared" si="499"/>
        <v>0.52910109621839285</v>
      </c>
      <c r="BK276" s="8">
        <f t="shared" si="500"/>
        <v>0.23784901067016895</v>
      </c>
      <c r="BL276" s="8">
        <f t="shared" si="501"/>
        <v>0.22087414896203067</v>
      </c>
      <c r="BM276" s="8">
        <f t="shared" si="502"/>
        <v>0.53696128304753565</v>
      </c>
      <c r="BN276" s="8">
        <f t="shared" si="503"/>
        <v>0.46066822525721479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1.3541666666666701</v>
      </c>
      <c r="F277">
        <f>VLOOKUP(B277,home!$B$2:$E$405,3,FALSE)</f>
        <v>0.78</v>
      </c>
      <c r="G277">
        <f>VLOOKUP(C277,away!$B$2:$E$405,4,FALSE)</f>
        <v>0.49</v>
      </c>
      <c r="H277">
        <f>VLOOKUP(A277,away!$A$2:$E$405,3,FALSE)</f>
        <v>1.2682291666666701</v>
      </c>
      <c r="I277">
        <f>VLOOKUP(C277,away!$B$2:$E$405,3,FALSE)</f>
        <v>1.18</v>
      </c>
      <c r="J277">
        <f>VLOOKUP(B277,home!$B$2:$E$405,4,FALSE)</f>
        <v>0.7</v>
      </c>
      <c r="K277" s="3">
        <f t="shared" si="448"/>
        <v>0.51756250000000137</v>
      </c>
      <c r="L277" s="3">
        <f t="shared" si="449"/>
        <v>1.0475572916666693</v>
      </c>
      <c r="M277" s="5">
        <f t="shared" si="450"/>
        <v>0.20906296767185517</v>
      </c>
      <c r="N277" s="5">
        <f t="shared" si="451"/>
        <v>0.10820315220566482</v>
      </c>
      <c r="O277" s="5">
        <f t="shared" si="452"/>
        <v>0.21900543620212506</v>
      </c>
      <c r="P277" s="5">
        <f t="shared" si="453"/>
        <v>0.11334900107436263</v>
      </c>
      <c r="Q277" s="5">
        <f t="shared" si="454"/>
        <v>2.8000946981722272E-2</v>
      </c>
      <c r="R277" s="5">
        <f t="shared" si="455"/>
        <v>0.11471037080408783</v>
      </c>
      <c r="S277" s="5">
        <f t="shared" si="456"/>
        <v>1.536378750817559E-2</v>
      </c>
      <c r="T277" s="5">
        <f t="shared" si="457"/>
        <v>2.9332596184274983E-2</v>
      </c>
      <c r="U277" s="5">
        <f t="shared" si="458"/>
        <v>5.9369786289290856E-2</v>
      </c>
      <c r="V277" s="5">
        <f t="shared" si="459"/>
        <v>9.2554250582632658E-4</v>
      </c>
      <c r="W277" s="5">
        <f t="shared" si="460"/>
        <v>4.8307467074092236E-3</v>
      </c>
      <c r="X277" s="5">
        <f t="shared" si="461"/>
        <v>5.060483937541287E-3</v>
      </c>
      <c r="Y277" s="5">
        <f t="shared" si="462"/>
        <v>2.6505734240667165E-3</v>
      </c>
      <c r="Z277" s="5">
        <f t="shared" si="463"/>
        <v>4.0055228455203207E-2</v>
      </c>
      <c r="AA277" s="5">
        <f t="shared" si="464"/>
        <v>2.0731084177346162E-2</v>
      </c>
      <c r="AB277" s="5">
        <f t="shared" si="465"/>
        <v>5.3648158772688758E-3</v>
      </c>
      <c r="AC277" s="5">
        <f t="shared" si="466"/>
        <v>3.1362954800040798E-5</v>
      </c>
      <c r="AD277" s="5">
        <f t="shared" si="467"/>
        <v>6.2505333568837313E-4</v>
      </c>
      <c r="AE277" s="5">
        <f t="shared" si="468"/>
        <v>6.5477917948092966E-4</v>
      </c>
      <c r="AF277" s="5">
        <f t="shared" si="469"/>
        <v>3.4295935194838335E-4</v>
      </c>
      <c r="AG277" s="5">
        <f t="shared" si="470"/>
        <v>1.1975652329293483E-4</v>
      </c>
      <c r="AH277" s="5">
        <f t="shared" si="471"/>
        <v>1.0490036659405594E-2</v>
      </c>
      <c r="AI277" s="5">
        <f t="shared" si="472"/>
        <v>5.4292495985336208E-3</v>
      </c>
      <c r="AJ277" s="5">
        <f t="shared" si="473"/>
        <v>1.4049879976705322E-3</v>
      </c>
      <c r="AK277" s="5">
        <f t="shared" si="474"/>
        <v>2.4238970018145226E-4</v>
      </c>
      <c r="AL277" s="5">
        <f t="shared" si="475"/>
        <v>6.8017012040216965E-7</v>
      </c>
      <c r="AM277" s="5">
        <f t="shared" si="476"/>
        <v>6.4700833410442939E-5</v>
      </c>
      <c r="AN277" s="5">
        <f t="shared" si="477"/>
        <v>6.777782981601996E-5</v>
      </c>
      <c r="AO277" s="5">
        <f t="shared" si="478"/>
        <v>3.5500579918557147E-5</v>
      </c>
      <c r="AP277" s="5">
        <f t="shared" si="479"/>
        <v>1.2396297117359957E-5</v>
      </c>
      <c r="AQ277" s="5">
        <f t="shared" si="480"/>
        <v>3.246457858739234E-6</v>
      </c>
      <c r="AR277" s="5">
        <f t="shared" si="481"/>
        <v>2.1977828784822007E-3</v>
      </c>
      <c r="AS277" s="5">
        <f t="shared" si="482"/>
        <v>1.1374900010444468E-3</v>
      </c>
      <c r="AT277" s="5">
        <f t="shared" si="483"/>
        <v>2.9436108433278407E-4</v>
      </c>
      <c r="AU277" s="5">
        <f t="shared" si="484"/>
        <v>5.0783419569995647E-5</v>
      </c>
      <c r="AV277" s="5">
        <f t="shared" si="485"/>
        <v>6.5708983977989842E-6</v>
      </c>
      <c r="AW277" s="5">
        <f t="shared" si="486"/>
        <v>1.0243671316239979E-8</v>
      </c>
      <c r="AX277" s="5">
        <f t="shared" si="487"/>
        <v>5.5811208486654071E-6</v>
      </c>
      <c r="AY277" s="5">
        <f t="shared" si="488"/>
        <v>5.8465438406923169E-6</v>
      </c>
      <c r="AZ277" s="5">
        <f t="shared" si="489"/>
        <v>3.0622948156830451E-6</v>
      </c>
      <c r="BA277" s="5">
        <f t="shared" si="490"/>
        <v>1.0693097544672711E-6</v>
      </c>
      <c r="BB277" s="5">
        <f t="shared" si="491"/>
        <v>2.8004080758562135E-7</v>
      </c>
      <c r="BC277" s="5">
        <f t="shared" si="492"/>
        <v>5.8671757990108104E-8</v>
      </c>
      <c r="BD277" s="5">
        <f t="shared" si="493"/>
        <v>3.837172466423649E-4</v>
      </c>
      <c r="BE277" s="5">
        <f t="shared" si="494"/>
        <v>1.9859765746533948E-4</v>
      </c>
      <c r="BF277" s="5">
        <f t="shared" si="495"/>
        <v>5.1393350045952518E-5</v>
      </c>
      <c r="BG277" s="5">
        <f t="shared" si="496"/>
        <v>8.8664235777194569E-6</v>
      </c>
      <c r="BH277" s="5">
        <f t="shared" si="497"/>
        <v>1.1472320882358594E-6</v>
      </c>
      <c r="BI277" s="5">
        <f t="shared" si="498"/>
        <v>1.187528615335148E-7</v>
      </c>
      <c r="BJ277" s="8">
        <f t="shared" si="499"/>
        <v>0.18002056781103609</v>
      </c>
      <c r="BK277" s="8">
        <f t="shared" si="500"/>
        <v>0.33873918842898082</v>
      </c>
      <c r="BL277" s="8">
        <f t="shared" si="501"/>
        <v>0.44107898625041841</v>
      </c>
      <c r="BM277" s="8">
        <f t="shared" si="502"/>
        <v>0.20755625970565136</v>
      </c>
      <c r="BN277" s="8">
        <f t="shared" si="503"/>
        <v>0.79233187493981783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1.3541666666666701</v>
      </c>
      <c r="F278">
        <f>VLOOKUP(B278,home!$B$2:$E$405,3,FALSE)</f>
        <v>1.18</v>
      </c>
      <c r="G278">
        <f>VLOOKUP(C278,away!$B$2:$E$405,4,FALSE)</f>
        <v>0.74</v>
      </c>
      <c r="H278">
        <f>VLOOKUP(A278,away!$A$2:$E$405,3,FALSE)</f>
        <v>1.2682291666666701</v>
      </c>
      <c r="I278">
        <f>VLOOKUP(C278,away!$B$2:$E$405,3,FALSE)</f>
        <v>0.88</v>
      </c>
      <c r="J278">
        <f>VLOOKUP(B278,home!$B$2:$E$405,4,FALSE)</f>
        <v>1</v>
      </c>
      <c r="K278" s="3">
        <f t="shared" si="448"/>
        <v>1.1824583333333363</v>
      </c>
      <c r="L278" s="3">
        <f t="shared" si="449"/>
        <v>1.1160416666666697</v>
      </c>
      <c r="M278" s="5">
        <f t="shared" si="450"/>
        <v>0.10040934483600328</v>
      </c>
      <c r="N278" s="5">
        <f t="shared" si="451"/>
        <v>0.11872986654587267</v>
      </c>
      <c r="O278" s="5">
        <f t="shared" si="452"/>
        <v>0.11206101255968147</v>
      </c>
      <c r="P278" s="5">
        <f t="shared" si="453"/>
        <v>0.13250747814296701</v>
      </c>
      <c r="Q278" s="5">
        <f t="shared" si="454"/>
        <v>7.0196560056361046E-2</v>
      </c>
      <c r="R278" s="5">
        <f t="shared" si="455"/>
        <v>6.2532379612730754E-2</v>
      </c>
      <c r="S278" s="5">
        <f t="shared" si="456"/>
        <v>4.3716627651754977E-2</v>
      </c>
      <c r="T278" s="5">
        <f t="shared" si="457"/>
        <v>7.8342285879568152E-2</v>
      </c>
      <c r="U278" s="5">
        <f t="shared" si="458"/>
        <v>7.3941933376237112E-2</v>
      </c>
      <c r="V278" s="5">
        <f t="shared" si="459"/>
        <v>6.4101825631982185E-3</v>
      </c>
      <c r="W278" s="5">
        <f t="shared" si="460"/>
        <v>2.7668169136659367E-2</v>
      </c>
      <c r="X278" s="5">
        <f t="shared" si="461"/>
        <v>3.0878829596892633E-2</v>
      </c>
      <c r="Y278" s="5">
        <f t="shared" si="462"/>
        <v>1.7231030224016071E-2</v>
      </c>
      <c r="Z278" s="5">
        <f t="shared" si="463"/>
        <v>2.3262913721208305E-2</v>
      </c>
      <c r="AA278" s="5">
        <f t="shared" si="464"/>
        <v>2.7507426187257173E-2</v>
      </c>
      <c r="AB278" s="5">
        <f t="shared" si="465"/>
        <v>1.6263192661836949E-2</v>
      </c>
      <c r="AC278" s="5">
        <f t="shared" si="466"/>
        <v>5.2870896084966071E-4</v>
      </c>
      <c r="AD278" s="5">
        <f t="shared" si="467"/>
        <v>8.1791142909297728E-3</v>
      </c>
      <c r="AE278" s="5">
        <f t="shared" si="468"/>
        <v>9.1282323451064417E-3</v>
      </c>
      <c r="AF278" s="5">
        <f t="shared" si="469"/>
        <v>5.0937438200765982E-3</v>
      </c>
      <c r="AG278" s="5">
        <f t="shared" si="470"/>
        <v>1.8949434475104452E-3</v>
      </c>
      <c r="AH278" s="5">
        <f t="shared" si="471"/>
        <v>6.4905952502350671E-3</v>
      </c>
      <c r="AI278" s="5">
        <f t="shared" si="472"/>
        <v>7.6748584419342259E-3</v>
      </c>
      <c r="AJ278" s="5">
        <f t="shared" si="473"/>
        <v>4.537600160909417E-3</v>
      </c>
      <c r="AK278" s="5">
        <f t="shared" si="474"/>
        <v>1.7885077078673419E-3</v>
      </c>
      <c r="AL278" s="5">
        <f t="shared" si="475"/>
        <v>2.7908912736439585E-5</v>
      </c>
      <c r="AM278" s="5">
        <f t="shared" si="476"/>
        <v>1.9342923705191379E-3</v>
      </c>
      <c r="AN278" s="5">
        <f t="shared" si="477"/>
        <v>2.1587508810148024E-3</v>
      </c>
      <c r="AO278" s="5">
        <f t="shared" si="478"/>
        <v>1.2046279655829508E-3</v>
      </c>
      <c r="AP278" s="5">
        <f t="shared" si="479"/>
        <v>4.4813833414082536E-4</v>
      </c>
      <c r="AQ278" s="5">
        <f t="shared" si="480"/>
        <v>1.2503526333293796E-4</v>
      </c>
      <c r="AR278" s="5">
        <f t="shared" si="481"/>
        <v>1.4487549481462217E-3</v>
      </c>
      <c r="AS278" s="5">
        <f t="shared" si="482"/>
        <v>1.7130923613934055E-3</v>
      </c>
      <c r="AT278" s="5">
        <f t="shared" si="483"/>
        <v>1.0128301692496581E-3</v>
      </c>
      <c r="AU278" s="5">
        <f t="shared" si="484"/>
        <v>3.9920982462689046E-4</v>
      </c>
      <c r="AV278" s="5">
        <f t="shared" si="485"/>
        <v>1.180122459696516E-4</v>
      </c>
      <c r="AW278" s="5">
        <f t="shared" si="486"/>
        <v>1.0230731153719472E-6</v>
      </c>
      <c r="AX278" s="5">
        <f t="shared" si="487"/>
        <v>3.8120335543724094E-4</v>
      </c>
      <c r="AY278" s="5">
        <f t="shared" si="488"/>
        <v>4.2543882814110532E-4</v>
      </c>
      <c r="AZ278" s="5">
        <f t="shared" si="489"/>
        <v>2.3740372941165701E-4</v>
      </c>
      <c r="BA278" s="5">
        <f t="shared" si="490"/>
        <v>8.8317484615156261E-5</v>
      </c>
      <c r="BB278" s="5">
        <f t="shared" si="491"/>
        <v>2.4641498181426748E-5</v>
      </c>
      <c r="BC278" s="5">
        <f t="shared" si="492"/>
        <v>5.5001877399126399E-6</v>
      </c>
      <c r="BD278" s="5">
        <f t="shared" si="493"/>
        <v>2.6947848115344887E-4</v>
      </c>
      <c r="BE278" s="5">
        <f t="shared" si="494"/>
        <v>3.1864707569390603E-4</v>
      </c>
      <c r="BF278" s="5">
        <f t="shared" si="495"/>
        <v>1.8839344502327886E-4</v>
      </c>
      <c r="BG278" s="5">
        <f t="shared" si="496"/>
        <v>7.4255799671050582E-5</v>
      </c>
      <c r="BH278" s="5">
        <f t="shared" si="497"/>
        <v>2.1951097279841148E-5</v>
      </c>
      <c r="BI278" s="5">
        <f t="shared" si="498"/>
        <v>5.191251580871778E-6</v>
      </c>
      <c r="BJ278" s="8">
        <f t="shared" si="499"/>
        <v>0.37437612524111036</v>
      </c>
      <c r="BK278" s="8">
        <f t="shared" si="500"/>
        <v>0.28402568989565069</v>
      </c>
      <c r="BL278" s="8">
        <f t="shared" si="501"/>
        <v>0.31836732265847761</v>
      </c>
      <c r="BM278" s="8">
        <f t="shared" si="502"/>
        <v>0.40317099400780509</v>
      </c>
      <c r="BN278" s="8">
        <f t="shared" si="503"/>
        <v>0.5964366417536161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1.3541666666666701</v>
      </c>
      <c r="F279">
        <f>VLOOKUP(B279,home!$B$2:$E$405,3,FALSE)</f>
        <v>1.67</v>
      </c>
      <c r="G279">
        <f>VLOOKUP(C279,away!$B$2:$E$405,4,FALSE)</f>
        <v>0.83</v>
      </c>
      <c r="H279">
        <f>VLOOKUP(A279,away!$A$2:$E$405,3,FALSE)</f>
        <v>1.2682291666666701</v>
      </c>
      <c r="I279">
        <f>VLOOKUP(C279,away!$B$2:$E$405,3,FALSE)</f>
        <v>1.61</v>
      </c>
      <c r="J279">
        <f>VLOOKUP(B279,home!$B$2:$E$405,4,FALSE)</f>
        <v>0.57999999999999996</v>
      </c>
      <c r="K279" s="3">
        <f t="shared" si="448"/>
        <v>1.8770104166666712</v>
      </c>
      <c r="L279" s="3">
        <f t="shared" si="449"/>
        <v>1.1842723958333363</v>
      </c>
      <c r="M279" s="5">
        <f t="shared" si="450"/>
        <v>4.6827585661353401E-2</v>
      </c>
      <c r="N279" s="5">
        <f t="shared" si="451"/>
        <v>8.7895866073711193E-2</v>
      </c>
      <c r="O279" s="5">
        <f t="shared" si="452"/>
        <v>5.5456617062261772E-2</v>
      </c>
      <c r="P279" s="5">
        <f t="shared" si="453"/>
        <v>0.10409264789896</v>
      </c>
      <c r="Q279" s="5">
        <f t="shared" si="454"/>
        <v>8.2490728101147298E-2</v>
      </c>
      <c r="R279" s="5">
        <f t="shared" si="455"/>
        <v>3.2837870376568316E-2</v>
      </c>
      <c r="S279" s="5">
        <f t="shared" si="456"/>
        <v>5.7846668761524327E-2</v>
      </c>
      <c r="T279" s="5">
        <f t="shared" si="457"/>
        <v>9.7691492202382019E-2</v>
      </c>
      <c r="U279" s="5">
        <f t="shared" si="458"/>
        <v>6.1637024757968631E-2</v>
      </c>
      <c r="V279" s="5">
        <f t="shared" si="459"/>
        <v>1.4287430601902599E-2</v>
      </c>
      <c r="W279" s="5">
        <f t="shared" si="460"/>
        <v>5.1611985308090531E-2</v>
      </c>
      <c r="X279" s="5">
        <f t="shared" si="461"/>
        <v>6.1122649494527323E-2</v>
      </c>
      <c r="Y279" s="5">
        <f t="shared" si="462"/>
        <v>3.6192933278282567E-2</v>
      </c>
      <c r="Z279" s="5">
        <f t="shared" si="463"/>
        <v>1.2962994474974369E-2</v>
      </c>
      <c r="AA279" s="5">
        <f t="shared" si="464"/>
        <v>2.43316756607194E-2</v>
      </c>
      <c r="AB279" s="5">
        <f t="shared" si="465"/>
        <v>2.2835404335062617E-2</v>
      </c>
      <c r="AC279" s="5">
        <f t="shared" si="466"/>
        <v>1.9849631125816109E-3</v>
      </c>
      <c r="AD279" s="5">
        <f t="shared" si="467"/>
        <v>2.4219058512033275E-2</v>
      </c>
      <c r="AE279" s="5">
        <f t="shared" si="468"/>
        <v>2.8681962448873402E-2</v>
      </c>
      <c r="AF279" s="5">
        <f t="shared" si="469"/>
        <v>1.6983628193264544E-2</v>
      </c>
      <c r="AG279" s="5">
        <f t="shared" si="470"/>
        <v>6.7044140167933355E-3</v>
      </c>
      <c r="AH279" s="5">
        <f t="shared" si="471"/>
        <v>3.8379291310130484E-3</v>
      </c>
      <c r="AI279" s="5">
        <f t="shared" si="472"/>
        <v>7.2038329573399576E-3</v>
      </c>
      <c r="AJ279" s="5">
        <f t="shared" si="473"/>
        <v>6.7608347504268876E-3</v>
      </c>
      <c r="AK279" s="5">
        <f t="shared" si="474"/>
        <v>4.2300524173044278E-3</v>
      </c>
      <c r="AL279" s="5">
        <f t="shared" si="475"/>
        <v>1.7649431500877386E-4</v>
      </c>
      <c r="AM279" s="5">
        <f t="shared" si="476"/>
        <v>9.0918850217892137E-3</v>
      </c>
      <c r="AN279" s="5">
        <f t="shared" si="477"/>
        <v>1.0767268457395536E-2</v>
      </c>
      <c r="AO279" s="5">
        <f t="shared" si="478"/>
        <v>6.3756894063102618E-3</v>
      </c>
      <c r="AP279" s="5">
        <f t="shared" si="479"/>
        <v>2.516850989433426E-3</v>
      </c>
      <c r="AQ279" s="5">
        <f t="shared" si="480"/>
        <v>7.4515928780295639E-4</v>
      </c>
      <c r="AR279" s="5">
        <f t="shared" si="481"/>
        <v>9.0903070540467512E-4</v>
      </c>
      <c r="AS279" s="5">
        <f t="shared" si="482"/>
        <v>1.7062601031144274E-3</v>
      </c>
      <c r="AT279" s="5">
        <f t="shared" si="483"/>
        <v>1.6013339935442648E-3</v>
      </c>
      <c r="AU279" s="5">
        <f t="shared" si="484"/>
        <v>1.0019068621483418E-3</v>
      </c>
      <c r="AV279" s="5">
        <f t="shared" si="485"/>
        <v>4.7014740419556392E-4</v>
      </c>
      <c r="AW279" s="5">
        <f t="shared" si="486"/>
        <v>1.0897992621294316E-5</v>
      </c>
      <c r="AX279" s="5">
        <f t="shared" si="487"/>
        <v>2.8442604821723393E-3</v>
      </c>
      <c r="AY279" s="5">
        <f t="shared" si="488"/>
        <v>3.3683791755963165E-3</v>
      </c>
      <c r="AZ279" s="5">
        <f t="shared" si="489"/>
        <v>1.9945392381792841E-3</v>
      </c>
      <c r="BA279" s="5">
        <f t="shared" si="490"/>
        <v>7.873592540607263E-4</v>
      </c>
      <c r="BB279" s="5">
        <f t="shared" si="491"/>
        <v>2.3311195754701115E-4</v>
      </c>
      <c r="BC279" s="5">
        <f t="shared" si="492"/>
        <v>5.5213611292319553E-5</v>
      </c>
      <c r="BD279" s="5">
        <f t="shared" si="493"/>
        <v>1.7942332856261058E-4</v>
      </c>
      <c r="BE279" s="5">
        <f t="shared" si="494"/>
        <v>3.3677945670502677E-4</v>
      </c>
      <c r="BF279" s="5">
        <f t="shared" si="495"/>
        <v>3.160692741773388E-4</v>
      </c>
      <c r="BG279" s="5">
        <f t="shared" si="496"/>
        <v>1.9775510667304635E-4</v>
      </c>
      <c r="BH279" s="5">
        <f t="shared" si="497"/>
        <v>9.279709879358418E-5</v>
      </c>
      <c r="BI279" s="5">
        <f t="shared" si="498"/>
        <v>3.4836224214400738E-5</v>
      </c>
      <c r="BJ279" s="8">
        <f t="shared" si="499"/>
        <v>0.53237443451068489</v>
      </c>
      <c r="BK279" s="8">
        <f t="shared" si="500"/>
        <v>0.22858416952692703</v>
      </c>
      <c r="BL279" s="8">
        <f t="shared" si="501"/>
        <v>0.22597758100619836</v>
      </c>
      <c r="BM279" s="8">
        <f t="shared" si="502"/>
        <v>0.58694038316180785</v>
      </c>
      <c r="BN279" s="8">
        <f t="shared" si="503"/>
        <v>0.40960131517400195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1.3541666666666701</v>
      </c>
      <c r="F280">
        <f>VLOOKUP(B280,home!$B$2:$E$405,3,FALSE)</f>
        <v>1.17</v>
      </c>
      <c r="G280">
        <f>VLOOKUP(C280,away!$B$2:$E$405,4,FALSE)</f>
        <v>1.1499999999999999</v>
      </c>
      <c r="H280">
        <f>VLOOKUP(A280,away!$A$2:$E$405,3,FALSE)</f>
        <v>1.2682291666666701</v>
      </c>
      <c r="I280">
        <f>VLOOKUP(C280,away!$B$2:$E$405,3,FALSE)</f>
        <v>0.78</v>
      </c>
      <c r="J280">
        <f>VLOOKUP(B280,home!$B$2:$E$405,4,FALSE)</f>
        <v>1.1599999999999999</v>
      </c>
      <c r="K280" s="3">
        <f t="shared" si="448"/>
        <v>1.8220312500000042</v>
      </c>
      <c r="L280" s="3">
        <f t="shared" si="449"/>
        <v>1.1474937500000031</v>
      </c>
      <c r="M280" s="5">
        <f t="shared" si="450"/>
        <v>5.1327685192897599E-2</v>
      </c>
      <c r="N280" s="5">
        <f t="shared" si="451"/>
        <v>9.3520646411621916E-2</v>
      </c>
      <c r="O280" s="5">
        <f t="shared" si="452"/>
        <v>5.8898197960817682E-2</v>
      </c>
      <c r="P280" s="5">
        <f t="shared" si="453"/>
        <v>0.10731435725329634</v>
      </c>
      <c r="Q280" s="5">
        <f t="shared" si="454"/>
        <v>8.5198770141087954E-2</v>
      </c>
      <c r="R280" s="5">
        <f t="shared" si="455"/>
        <v>3.3792657023150624E-2</v>
      </c>
      <c r="S280" s="5">
        <f t="shared" si="456"/>
        <v>5.6092395504530219E-2</v>
      </c>
      <c r="T280" s="5">
        <f t="shared" si="457"/>
        <v>9.7765056244585286E-2</v>
      </c>
      <c r="U280" s="5">
        <f t="shared" si="458"/>
        <v>6.157127711671255E-2</v>
      </c>
      <c r="V280" s="5">
        <f t="shared" si="459"/>
        <v>1.3030696457139473E-2</v>
      </c>
      <c r="W280" s="5">
        <f t="shared" si="460"/>
        <v>5.1744940552876512E-2</v>
      </c>
      <c r="X280" s="5">
        <f t="shared" si="461"/>
        <v>5.9376995878547494E-2</v>
      </c>
      <c r="Y280" s="5">
        <f t="shared" si="462"/>
        <v>3.4067365832204606E-2</v>
      </c>
      <c r="Z280" s="5">
        <f t="shared" si="463"/>
        <v>1.2925620909986344E-2</v>
      </c>
      <c r="AA280" s="5">
        <f t="shared" si="464"/>
        <v>2.3550885223648607E-2</v>
      </c>
      <c r="AB280" s="5">
        <f t="shared" si="465"/>
        <v>2.1455224421325553E-2</v>
      </c>
      <c r="AC280" s="5">
        <f t="shared" si="466"/>
        <v>1.7027613967069998E-3</v>
      </c>
      <c r="AD280" s="5">
        <f t="shared" si="467"/>
        <v>2.357022467918337E-2</v>
      </c>
      <c r="AE280" s="5">
        <f t="shared" si="468"/>
        <v>2.7046685505458742E-2</v>
      </c>
      <c r="AF280" s="5">
        <f t="shared" si="469"/>
        <v>1.5517951287864797E-2</v>
      </c>
      <c r="AG280" s="5">
        <f t="shared" si="470"/>
        <v>5.9355840385431147E-3</v>
      </c>
      <c r="AH280" s="5">
        <f t="shared" si="471"/>
        <v>3.7080173022696694E-3</v>
      </c>
      <c r="AI280" s="5">
        <f t="shared" si="472"/>
        <v>6.7561234002760494E-3</v>
      </c>
      <c r="AJ280" s="5">
        <f t="shared" si="473"/>
        <v>6.1549339820796255E-3</v>
      </c>
      <c r="AK280" s="5">
        <f t="shared" si="474"/>
        <v>3.7381606856786817E-3</v>
      </c>
      <c r="AL280" s="5">
        <f t="shared" si="475"/>
        <v>1.4240326183158716E-4</v>
      </c>
      <c r="AM280" s="5">
        <f t="shared" si="476"/>
        <v>8.5891371869986823E-3</v>
      </c>
      <c r="AN280" s="5">
        <f t="shared" si="477"/>
        <v>9.8559812399735929E-3</v>
      </c>
      <c r="AO280" s="5">
        <f t="shared" si="478"/>
        <v>5.6548384364934921E-3</v>
      </c>
      <c r="AP280" s="5">
        <f t="shared" si="479"/>
        <v>2.1629639210453558E-3</v>
      </c>
      <c r="AQ280" s="5">
        <f t="shared" si="480"/>
        <v>6.2049689521876143E-4</v>
      </c>
      <c r="AR280" s="5">
        <f t="shared" si="481"/>
        <v>8.5098533584926394E-4</v>
      </c>
      <c r="AS280" s="5">
        <f t="shared" si="482"/>
        <v>1.5505218752091077E-3</v>
      </c>
      <c r="AT280" s="5">
        <f t="shared" si="483"/>
        <v>1.4125496552198006E-3</v>
      </c>
      <c r="AU280" s="5">
        <f t="shared" si="484"/>
        <v>8.5790320466240294E-4</v>
      </c>
      <c r="AV280" s="5">
        <f t="shared" si="485"/>
        <v>3.9078161209251181E-4</v>
      </c>
      <c r="AW280" s="5">
        <f t="shared" si="486"/>
        <v>8.2703442362525761E-6</v>
      </c>
      <c r="AX280" s="5">
        <f t="shared" si="487"/>
        <v>2.6082793942081217E-3</v>
      </c>
      <c r="AY280" s="5">
        <f t="shared" si="488"/>
        <v>2.992984303107613E-3</v>
      </c>
      <c r="AZ280" s="5">
        <f t="shared" si="489"/>
        <v>1.7172153908320512E-3</v>
      </c>
      <c r="BA280" s="5">
        <f t="shared" si="490"/>
        <v>6.5683130946119677E-4</v>
      </c>
      <c r="BB280" s="5">
        <f t="shared" si="491"/>
        <v>1.8842745560276026E-4</v>
      </c>
      <c r="BC280" s="5">
        <f t="shared" si="492"/>
        <v>4.3243865526514107E-5</v>
      </c>
      <c r="BD280" s="5">
        <f t="shared" si="493"/>
        <v>1.6275005903811372E-4</v>
      </c>
      <c r="BE280" s="5">
        <f t="shared" si="494"/>
        <v>2.9653569350678884E-4</v>
      </c>
      <c r="BF280" s="5">
        <f t="shared" si="495"/>
        <v>2.7014865015489634E-4</v>
      </c>
      <c r="BG280" s="5">
        <f t="shared" si="496"/>
        <v>1.6407309424251322E-4</v>
      </c>
      <c r="BH280" s="5">
        <f t="shared" si="497"/>
        <v>7.4736576248513707E-5</v>
      </c>
      <c r="BI280" s="5">
        <f t="shared" si="498"/>
        <v>2.7234475488560001E-5</v>
      </c>
      <c r="BJ280" s="8">
        <f t="shared" si="499"/>
        <v>0.5288346199704419</v>
      </c>
      <c r="BK280" s="8">
        <f t="shared" si="500"/>
        <v>0.23260328336950986</v>
      </c>
      <c r="BL280" s="8">
        <f t="shared" si="501"/>
        <v>0.22568369734767149</v>
      </c>
      <c r="BM280" s="8">
        <f t="shared" si="502"/>
        <v>0.56701019365586602</v>
      </c>
      <c r="BN280" s="8">
        <f t="shared" si="503"/>
        <v>0.43005231398287214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1.3541666666666701</v>
      </c>
      <c r="F281">
        <f>VLOOKUP(B281,home!$B$2:$E$405,3,FALSE)</f>
        <v>0.78</v>
      </c>
      <c r="G281">
        <f>VLOOKUP(C281,away!$B$2:$E$405,4,FALSE)</f>
        <v>0.79</v>
      </c>
      <c r="H281">
        <f>VLOOKUP(A281,away!$A$2:$E$405,3,FALSE)</f>
        <v>1.2682291666666701</v>
      </c>
      <c r="I281">
        <f>VLOOKUP(C281,away!$B$2:$E$405,3,FALSE)</f>
        <v>0.64</v>
      </c>
      <c r="J281">
        <f>VLOOKUP(B281,home!$B$2:$E$405,4,FALSE)</f>
        <v>1.63</v>
      </c>
      <c r="K281" s="3">
        <f t="shared" si="448"/>
        <v>0.83443750000000227</v>
      </c>
      <c r="L281" s="3">
        <f t="shared" si="449"/>
        <v>1.3230166666666701</v>
      </c>
      <c r="M281" s="5">
        <f t="shared" si="450"/>
        <v>0.11561909361919312</v>
      </c>
      <c r="N281" s="5">
        <f t="shared" si="451"/>
        <v>9.6476907431865724E-2</v>
      </c>
      <c r="O281" s="5">
        <f t="shared" si="452"/>
        <v>0.15296598784308651</v>
      </c>
      <c r="P281" s="5">
        <f t="shared" si="453"/>
        <v>0.12764055648081588</v>
      </c>
      <c r="Q281" s="5">
        <f t="shared" si="454"/>
        <v>4.0251974722588832E-2</v>
      </c>
      <c r="R281" s="5">
        <f t="shared" si="455"/>
        <v>0.10118827567476736</v>
      </c>
      <c r="S281" s="5">
        <f t="shared" si="456"/>
        <v>3.5227986893740459E-2</v>
      </c>
      <c r="T281" s="5">
        <f t="shared" si="457"/>
        <v>5.3254033424230532E-2</v>
      </c>
      <c r="U281" s="5">
        <f t="shared" si="458"/>
        <v>8.4435291783363925E-2</v>
      </c>
      <c r="V281" s="5">
        <f t="shared" si="459"/>
        <v>4.3212007733157594E-3</v>
      </c>
      <c r="W281" s="5">
        <f t="shared" si="460"/>
        <v>1.119591905252677E-2</v>
      </c>
      <c r="X281" s="5">
        <f t="shared" si="461"/>
        <v>1.4812387505143828E-2</v>
      </c>
      <c r="Y281" s="5">
        <f t="shared" si="462"/>
        <v>9.7985177712152111E-3</v>
      </c>
      <c r="Z281" s="5">
        <f t="shared" si="463"/>
        <v>4.4624591729659609E-2</v>
      </c>
      <c r="AA281" s="5">
        <f t="shared" si="464"/>
        <v>3.7236432761417942E-2</v>
      </c>
      <c r="AB281" s="5">
        <f t="shared" si="465"/>
        <v>1.5535737931177882E-2</v>
      </c>
      <c r="AC281" s="5">
        <f t="shared" si="466"/>
        <v>2.9815602580530131E-4</v>
      </c>
      <c r="AD281" s="5">
        <f t="shared" si="467"/>
        <v>2.3355736760982079E-3</v>
      </c>
      <c r="AE281" s="5">
        <f t="shared" si="468"/>
        <v>3.0900028997058715E-3</v>
      </c>
      <c r="AF281" s="5">
        <f t="shared" si="469"/>
        <v>2.0440626681796038E-3</v>
      </c>
      <c r="AG281" s="5">
        <f t="shared" si="470"/>
        <v>9.0144299257091968E-4</v>
      </c>
      <c r="AH281" s="5">
        <f t="shared" si="471"/>
        <v>1.4759769650383815E-2</v>
      </c>
      <c r="AI281" s="5">
        <f t="shared" si="472"/>
        <v>1.2316105287642178E-2</v>
      </c>
      <c r="AJ281" s="5">
        <f t="shared" si="473"/>
        <v>5.1385100529784738E-3</v>
      </c>
      <c r="AK281" s="5">
        <f t="shared" si="474"/>
        <v>1.4292551607774122E-3</v>
      </c>
      <c r="AL281" s="5">
        <f t="shared" si="475"/>
        <v>1.3166268601704252E-5</v>
      </c>
      <c r="AM281" s="5">
        <f t="shared" si="476"/>
        <v>3.8977805186984085E-4</v>
      </c>
      <c r="AN281" s="5">
        <f t="shared" si="477"/>
        <v>5.1568285892466517E-4</v>
      </c>
      <c r="AO281" s="5">
        <f t="shared" si="478"/>
        <v>3.4112850853582462E-4</v>
      </c>
      <c r="AP281" s="5">
        <f t="shared" si="479"/>
        <v>1.5043956742267982E-4</v>
      </c>
      <c r="AQ281" s="5">
        <f t="shared" si="480"/>
        <v>4.9758513756582368E-5</v>
      </c>
      <c r="AR281" s="5">
        <f t="shared" si="481"/>
        <v>3.9054842487237364E-3</v>
      </c>
      <c r="AS281" s="5">
        <f t="shared" si="482"/>
        <v>3.2588825127944218E-3</v>
      </c>
      <c r="AT281" s="5">
        <f t="shared" si="483"/>
        <v>1.3596668883849511E-3</v>
      </c>
      <c r="AU281" s="5">
        <f t="shared" si="484"/>
        <v>3.7818567972557358E-4</v>
      </c>
      <c r="AV281" s="5">
        <f t="shared" si="485"/>
        <v>7.8893078281502284E-5</v>
      </c>
      <c r="AW281" s="5">
        <f t="shared" si="486"/>
        <v>4.0375632472967623E-7</v>
      </c>
      <c r="AX281" s="5">
        <f t="shared" si="487"/>
        <v>5.4207570526190172E-5</v>
      </c>
      <c r="AY281" s="5">
        <f t="shared" si="488"/>
        <v>7.1717519265658539E-5</v>
      </c>
      <c r="AZ281" s="5">
        <f t="shared" si="489"/>
        <v>4.7441736640227131E-5</v>
      </c>
      <c r="BA281" s="5">
        <f t="shared" si="490"/>
        <v>2.0922069423543778E-5</v>
      </c>
      <c r="BB281" s="5">
        <f t="shared" si="491"/>
        <v>6.9200616371263812E-6</v>
      </c>
      <c r="BC281" s="5">
        <f t="shared" si="492"/>
        <v>1.8310713760557694E-6</v>
      </c>
      <c r="BD281" s="5">
        <f t="shared" si="493"/>
        <v>8.6117012541094386E-4</v>
      </c>
      <c r="BE281" s="5">
        <f t="shared" si="494"/>
        <v>7.1859264652259641E-4</v>
      </c>
      <c r="BF281" s="5">
        <f t="shared" si="495"/>
        <v>2.9981032574135031E-4</v>
      </c>
      <c r="BG281" s="5">
        <f t="shared" si="496"/>
        <v>8.3390992895266222E-5</v>
      </c>
      <c r="BH281" s="5">
        <f t="shared" si="497"/>
        <v>1.7396142908510974E-5</v>
      </c>
      <c r="BI281" s="5">
        <f t="shared" si="498"/>
        <v>2.9031987996441342E-6</v>
      </c>
      <c r="BJ281" s="8">
        <f t="shared" si="499"/>
        <v>0.23581064967350387</v>
      </c>
      <c r="BK281" s="8">
        <f t="shared" si="500"/>
        <v>0.28319187758073788</v>
      </c>
      <c r="BL281" s="8">
        <f t="shared" si="501"/>
        <v>0.43596974198578409</v>
      </c>
      <c r="BM281" s="8">
        <f t="shared" si="502"/>
        <v>0.36538275143442711</v>
      </c>
      <c r="BN281" s="8">
        <f t="shared" si="503"/>
        <v>0.63414279577231747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1.3541666666666701</v>
      </c>
      <c r="F282">
        <f>VLOOKUP(B282,home!$B$2:$E$405,3,FALSE)</f>
        <v>0.83</v>
      </c>
      <c r="G282">
        <f>VLOOKUP(C282,away!$B$2:$E$405,4,FALSE)</f>
        <v>1.1100000000000001</v>
      </c>
      <c r="H282">
        <f>VLOOKUP(A282,away!$A$2:$E$405,3,FALSE)</f>
        <v>1.2682291666666701</v>
      </c>
      <c r="I282">
        <f>VLOOKUP(C282,away!$B$2:$E$405,3,FALSE)</f>
        <v>1.1499999999999999</v>
      </c>
      <c r="J282">
        <f>VLOOKUP(B282,home!$B$2:$E$405,4,FALSE)</f>
        <v>1.1599999999999999</v>
      </c>
      <c r="K282" s="3">
        <f t="shared" si="448"/>
        <v>1.2475937500000032</v>
      </c>
      <c r="L282" s="3">
        <f t="shared" si="449"/>
        <v>1.6918177083333377</v>
      </c>
      <c r="M282" s="5">
        <f t="shared" si="450"/>
        <v>5.2896851580097402E-2</v>
      </c>
      <c r="N282" s="5">
        <f t="shared" si="451"/>
        <v>6.59937814260073E-2</v>
      </c>
      <c r="O282" s="5">
        <f t="shared" si="452"/>
        <v>8.9491830218289062E-2</v>
      </c>
      <c r="P282" s="5">
        <f t="shared" si="453"/>
        <v>0.11164944805639884</v>
      </c>
      <c r="Q282" s="5">
        <f t="shared" si="454"/>
        <v>4.1166714622976511E-2</v>
      </c>
      <c r="R282" s="5">
        <f t="shared" si="455"/>
        <v>7.5701931557230984E-2</v>
      </c>
      <c r="S282" s="5">
        <f t="shared" si="456"/>
        <v>5.8914655971645441E-2</v>
      </c>
      <c r="T282" s="5">
        <f t="shared" si="457"/>
        <v>6.9646576793056608E-2</v>
      </c>
      <c r="U282" s="5">
        <f t="shared" si="458"/>
        <v>9.4445256673729383E-2</v>
      </c>
      <c r="V282" s="5">
        <f t="shared" si="459"/>
        <v>1.3816803889035979E-2</v>
      </c>
      <c r="W282" s="5">
        <f t="shared" si="460"/>
        <v>1.7119778623886417E-2</v>
      </c>
      <c r="X282" s="5">
        <f t="shared" si="461"/>
        <v>2.8963544638637574E-2</v>
      </c>
      <c r="Y282" s="5">
        <f t="shared" si="462"/>
        <v>2.4500518857875082E-2</v>
      </c>
      <c r="Z282" s="5">
        <f t="shared" si="463"/>
        <v>4.269128945452056E-2</v>
      </c>
      <c r="AA282" s="5">
        <f t="shared" si="464"/>
        <v>5.3261385902900894E-2</v>
      </c>
      <c r="AB282" s="5">
        <f t="shared" si="465"/>
        <v>3.3224286084398723E-2</v>
      </c>
      <c r="AC282" s="5">
        <f t="shared" si="466"/>
        <v>1.8226965334818652E-3</v>
      </c>
      <c r="AD282" s="5">
        <f t="shared" si="467"/>
        <v>5.3396322031360856E-3</v>
      </c>
      <c r="AE282" s="5">
        <f t="shared" si="468"/>
        <v>9.033684317252582E-3</v>
      </c>
      <c r="AF282" s="5">
        <f t="shared" si="469"/>
        <v>7.64167354971054E-3</v>
      </c>
      <c r="AG282" s="5">
        <f t="shared" si="470"/>
        <v>4.3094395442342549E-3</v>
      </c>
      <c r="AH282" s="5">
        <f t="shared" si="471"/>
        <v>1.805646987268554E-2</v>
      </c>
      <c r="AI282" s="5">
        <f t="shared" si="472"/>
        <v>2.2527138960225835E-2</v>
      </c>
      <c r="AJ282" s="5">
        <f t="shared" si="473"/>
        <v>1.4052358886079662E-2</v>
      </c>
      <c r="AK282" s="5">
        <f t="shared" si="474"/>
        <v>5.8438783730099999E-3</v>
      </c>
      <c r="AL282" s="5">
        <f t="shared" si="475"/>
        <v>1.5388671034941546E-4</v>
      </c>
      <c r="AM282" s="5">
        <f t="shared" si="476"/>
        <v>1.3323383527862652E-3</v>
      </c>
      <c r="AN282" s="5">
        <f t="shared" si="477"/>
        <v>2.2540736187354731E-3</v>
      </c>
      <c r="AO282" s="5">
        <f t="shared" si="478"/>
        <v>1.9067408320318411E-3</v>
      </c>
      <c r="AP282" s="5">
        <f t="shared" si="479"/>
        <v>1.0752859682779034E-3</v>
      </c>
      <c r="AQ282" s="5">
        <f t="shared" si="480"/>
        <v>4.5479696066372922E-4</v>
      </c>
      <c r="AR282" s="5">
        <f t="shared" si="481"/>
        <v>6.1096510961193597E-3</v>
      </c>
      <c r="AS282" s="5">
        <f t="shared" si="482"/>
        <v>7.6223625221991812E-3</v>
      </c>
      <c r="AT282" s="5">
        <f t="shared" si="483"/>
        <v>4.7548059214649807E-3</v>
      </c>
      <c r="AU282" s="5">
        <f t="shared" si="484"/>
        <v>1.977355383360906E-3</v>
      </c>
      <c r="AV282" s="5">
        <f t="shared" si="485"/>
        <v>6.1673405445248144E-4</v>
      </c>
      <c r="AW282" s="5">
        <f t="shared" si="486"/>
        <v>9.0224684459248518E-6</v>
      </c>
      <c r="AX282" s="5">
        <f t="shared" si="487"/>
        <v>2.7703616697024051E-4</v>
      </c>
      <c r="AY282" s="5">
        <f t="shared" si="488"/>
        <v>4.6869469312904409E-4</v>
      </c>
      <c r="AZ282" s="5">
        <f t="shared" si="489"/>
        <v>3.9647299081878827E-4</v>
      </c>
      <c r="BA282" s="5">
        <f t="shared" si="490"/>
        <v>2.2358667558103557E-4</v>
      </c>
      <c r="BB282" s="5">
        <f t="shared" si="491"/>
        <v>9.4566974273844261E-5</v>
      </c>
      <c r="BC282" s="5">
        <f t="shared" si="492"/>
        <v>3.1998016339998569E-5</v>
      </c>
      <c r="BD282" s="5">
        <f t="shared" si="493"/>
        <v>1.7227359860254876E-3</v>
      </c>
      <c r="BE282" s="5">
        <f t="shared" si="494"/>
        <v>2.1492746490654911E-3</v>
      </c>
      <c r="BF282" s="5">
        <f t="shared" si="495"/>
        <v>1.3407108096037785E-3</v>
      </c>
      <c r="BG282" s="5">
        <f t="shared" si="496"/>
        <v>5.5755414220637302E-4</v>
      </c>
      <c r="BH282" s="5">
        <f t="shared" si="497"/>
        <v>1.7390026577582095E-4</v>
      </c>
      <c r="BI282" s="5">
        <f t="shared" si="498"/>
        <v>4.3391376941050718E-5</v>
      </c>
      <c r="BJ282" s="8">
        <f t="shared" si="499"/>
        <v>0.28223093582638115</v>
      </c>
      <c r="BK282" s="8">
        <f t="shared" si="500"/>
        <v>0.23972303743413798</v>
      </c>
      <c r="BL282" s="8">
        <f t="shared" si="501"/>
        <v>0.43367301273576503</v>
      </c>
      <c r="BM282" s="8">
        <f t="shared" si="502"/>
        <v>0.56095804576512132</v>
      </c>
      <c r="BN282" s="8">
        <f t="shared" si="503"/>
        <v>0.43690055746100004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1.3541666666666701</v>
      </c>
      <c r="F283">
        <f>VLOOKUP(B283,home!$B$2:$E$405,3,FALSE)</f>
        <v>0.97</v>
      </c>
      <c r="G283">
        <f>VLOOKUP(C283,away!$B$2:$E$405,4,FALSE)</f>
        <v>0.94</v>
      </c>
      <c r="H283">
        <f>VLOOKUP(A283,away!$A$2:$E$405,3,FALSE)</f>
        <v>1.2682291666666701</v>
      </c>
      <c r="I283">
        <f>VLOOKUP(C283,away!$B$2:$E$405,3,FALSE)</f>
        <v>0.98</v>
      </c>
      <c r="J283">
        <f>VLOOKUP(B283,home!$B$2:$E$405,4,FALSE)</f>
        <v>0.54</v>
      </c>
      <c r="K283" s="3">
        <f t="shared" si="448"/>
        <v>1.2347291666666698</v>
      </c>
      <c r="L283" s="3">
        <f t="shared" si="449"/>
        <v>0.67114687500000192</v>
      </c>
      <c r="M283" s="5">
        <f t="shared" si="450"/>
        <v>0.1486923248764811</v>
      </c>
      <c r="N283" s="5">
        <f t="shared" si="451"/>
        <v>0.18359475038446724</v>
      </c>
      <c r="O283" s="5">
        <f t="shared" si="452"/>
        <v>9.9794389177335352E-2</v>
      </c>
      <c r="P283" s="5">
        <f t="shared" si="453"/>
        <v>0.12321904298694059</v>
      </c>
      <c r="Q283" s="5">
        <f t="shared" si="454"/>
        <v>0.11334489657329426</v>
      </c>
      <c r="R283" s="5">
        <f t="shared" si="455"/>
        <v>3.3488346219451313E-2</v>
      </c>
      <c r="S283" s="5">
        <f t="shared" si="456"/>
        <v>2.5527431505341643E-2</v>
      </c>
      <c r="T283" s="5">
        <f t="shared" si="457"/>
        <v>7.6071073132364872E-2</v>
      </c>
      <c r="U283" s="5">
        <f t="shared" si="458"/>
        <v>4.134903782058804E-2</v>
      </c>
      <c r="V283" s="5">
        <f t="shared" si="459"/>
        <v>2.350465546606477E-3</v>
      </c>
      <c r="W283" s="5">
        <f t="shared" si="460"/>
        <v>4.6650083230621163E-2</v>
      </c>
      <c r="X283" s="5">
        <f t="shared" si="461"/>
        <v>3.1309057578721392E-2</v>
      </c>
      <c r="Y283" s="5">
        <f t="shared" si="462"/>
        <v>1.0506488076576994E-2</v>
      </c>
      <c r="Z283" s="5">
        <f t="shared" si="463"/>
        <v>7.4918663047009604E-3</v>
      </c>
      <c r="AA283" s="5">
        <f t="shared" si="464"/>
        <v>9.2504258391815173E-3</v>
      </c>
      <c r="AB283" s="5">
        <f t="shared" si="465"/>
        <v>5.7108852938622138E-3</v>
      </c>
      <c r="AC283" s="5">
        <f t="shared" si="466"/>
        <v>1.2173716576629621E-4</v>
      </c>
      <c r="AD283" s="5">
        <f t="shared" si="467"/>
        <v>1.4400054598068923E-2</v>
      </c>
      <c r="AE283" s="5">
        <f t="shared" si="468"/>
        <v>9.6645516433233672E-3</v>
      </c>
      <c r="AF283" s="5">
        <f t="shared" si="469"/>
        <v>3.2431668168463055E-3</v>
      </c>
      <c r="AG283" s="5">
        <f t="shared" si="470"/>
        <v>7.2554709141003395E-4</v>
      </c>
      <c r="AH283" s="5">
        <f t="shared" si="471"/>
        <v>1.2570356645794651E-3</v>
      </c>
      <c r="AI283" s="5">
        <f t="shared" si="472"/>
        <v>1.5520985985964862E-3</v>
      </c>
      <c r="AJ283" s="5">
        <f t="shared" si="473"/>
        <v>9.5821070461477281E-4</v>
      </c>
      <c r="AK283" s="5">
        <f t="shared" si="474"/>
        <v>3.94376901600027E-4</v>
      </c>
      <c r="AL283" s="5">
        <f t="shared" si="475"/>
        <v>4.0352686862960451E-6</v>
      </c>
      <c r="AM283" s="5">
        <f t="shared" si="476"/>
        <v>3.5560334827656357E-3</v>
      </c>
      <c r="AN283" s="5">
        <f t="shared" si="477"/>
        <v>2.3866207593535296E-3</v>
      </c>
      <c r="AO283" s="5">
        <f t="shared" si="478"/>
        <v>8.008865322251266E-4</v>
      </c>
      <c r="AP283" s="5">
        <f t="shared" si="479"/>
        <v>1.7917083111082736E-4</v>
      </c>
      <c r="AQ283" s="5">
        <f t="shared" si="480"/>
        <v>3.006248584779622E-5</v>
      </c>
      <c r="AR283" s="5">
        <f t="shared" si="481"/>
        <v>1.6873111160921179E-4</v>
      </c>
      <c r="AS283" s="5">
        <f t="shared" si="482"/>
        <v>2.083372248279829E-4</v>
      </c>
      <c r="AT283" s="5">
        <f t="shared" si="483"/>
        <v>1.2862002399875098E-4</v>
      </c>
      <c r="AU283" s="5">
        <f t="shared" si="484"/>
        <v>5.2936965016208296E-5</v>
      </c>
      <c r="AV283" s="5">
        <f t="shared" si="485"/>
        <v>1.6340703675081389E-5</v>
      </c>
      <c r="AW283" s="5">
        <f t="shared" si="486"/>
        <v>9.2887919574420583E-8</v>
      </c>
      <c r="AX283" s="5">
        <f t="shared" si="487"/>
        <v>7.3178970980233079E-4</v>
      </c>
      <c r="AY283" s="5">
        <f t="shared" si="488"/>
        <v>4.911383768909926E-4</v>
      </c>
      <c r="AZ283" s="5">
        <f t="shared" si="489"/>
        <v>1.6481299342148141E-4</v>
      </c>
      <c r="BA283" s="5">
        <f t="shared" si="490"/>
        <v>3.6871241831407716E-5</v>
      </c>
      <c r="BB283" s="5">
        <f t="shared" si="491"/>
        <v>6.1865046831296572E-6</v>
      </c>
      <c r="BC283" s="5">
        <f t="shared" si="492"/>
        <v>8.3041065705106956E-7</v>
      </c>
      <c r="BD283" s="5">
        <f t="shared" si="493"/>
        <v>1.8873893045299833E-5</v>
      </c>
      <c r="BE283" s="5">
        <f t="shared" si="494"/>
        <v>2.3304146231578915E-5</v>
      </c>
      <c r="BF283" s="5">
        <f t="shared" si="495"/>
        <v>1.4387154528197824E-5</v>
      </c>
      <c r="BG283" s="5">
        <f t="shared" si="496"/>
        <v>5.9214131071021022E-6</v>
      </c>
      <c r="BH283" s="5">
        <f t="shared" si="497"/>
        <v>1.8278353678053197E-6</v>
      </c>
      <c r="BI283" s="5">
        <f t="shared" si="498"/>
        <v>4.5137632809882543E-7</v>
      </c>
      <c r="BJ283" s="8">
        <f t="shared" si="499"/>
        <v>0.49789407245428385</v>
      </c>
      <c r="BK283" s="8">
        <f t="shared" si="500"/>
        <v>0.30040617572671335</v>
      </c>
      <c r="BL283" s="8">
        <f t="shared" si="501"/>
        <v>0.1943945380675445</v>
      </c>
      <c r="BM283" s="8">
        <f t="shared" si="502"/>
        <v>0.29756185684630149</v>
      </c>
      <c r="BN283" s="8">
        <f t="shared" si="503"/>
        <v>0.70213375021796987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1.3541666666666701</v>
      </c>
      <c r="F284">
        <f>VLOOKUP(B284,home!$B$2:$E$405,3,FALSE)</f>
        <v>1</v>
      </c>
      <c r="G284">
        <f>VLOOKUP(C284,away!$B$2:$E$405,4,FALSE)</f>
        <v>0.49</v>
      </c>
      <c r="H284">
        <f>VLOOKUP(A284,away!$A$2:$E$405,3,FALSE)</f>
        <v>1.2682291666666701</v>
      </c>
      <c r="I284">
        <f>VLOOKUP(C284,away!$B$2:$E$405,3,FALSE)</f>
        <v>1.28</v>
      </c>
      <c r="J284">
        <f>VLOOKUP(B284,home!$B$2:$E$405,4,FALSE)</f>
        <v>0.79</v>
      </c>
      <c r="K284" s="3">
        <f t="shared" si="448"/>
        <v>0.66354166666666836</v>
      </c>
      <c r="L284" s="3">
        <f t="shared" si="449"/>
        <v>1.2824333333333369</v>
      </c>
      <c r="M284" s="5">
        <f t="shared" si="450"/>
        <v>0.1428478787368693</v>
      </c>
      <c r="N284" s="5">
        <f t="shared" si="451"/>
        <v>9.4785519536860402E-2</v>
      </c>
      <c r="O284" s="5">
        <f t="shared" si="452"/>
        <v>0.18319288128811959</v>
      </c>
      <c r="P284" s="5">
        <f t="shared" si="453"/>
        <v>0.121556109771388</v>
      </c>
      <c r="Q284" s="5">
        <f t="shared" si="454"/>
        <v>3.14470708046772E-2</v>
      </c>
      <c r="R284" s="5">
        <f t="shared" si="455"/>
        <v>0.11746632869663078</v>
      </c>
      <c r="S284" s="5">
        <f t="shared" si="456"/>
        <v>2.5859480647191523E-2</v>
      </c>
      <c r="T284" s="5">
        <f t="shared" si="457"/>
        <v>4.0328771835611635E-2</v>
      </c>
      <c r="U284" s="5">
        <f t="shared" si="458"/>
        <v>7.7943803520577087E-2</v>
      </c>
      <c r="V284" s="5">
        <f t="shared" si="459"/>
        <v>2.4450080089675951E-3</v>
      </c>
      <c r="W284" s="5">
        <f t="shared" si="460"/>
        <v>6.9554805911734132E-3</v>
      </c>
      <c r="X284" s="5">
        <f t="shared" si="461"/>
        <v>8.9199401594738468E-3</v>
      </c>
      <c r="Y284" s="5">
        <f t="shared" si="462"/>
        <v>5.7196142959239733E-3</v>
      </c>
      <c r="Z284" s="5">
        <f t="shared" si="463"/>
        <v>5.0214245154949856E-2</v>
      </c>
      <c r="AA284" s="5">
        <f t="shared" si="464"/>
        <v>3.3319243920524107E-2</v>
      </c>
      <c r="AB284" s="5">
        <f t="shared" si="465"/>
        <v>1.105435332154891E-2</v>
      </c>
      <c r="AC284" s="5">
        <f t="shared" si="466"/>
        <v>1.3003590977252573E-4</v>
      </c>
      <c r="AD284" s="5">
        <f t="shared" si="467"/>
        <v>1.1538127959837172E-3</v>
      </c>
      <c r="AE284" s="5">
        <f t="shared" si="468"/>
        <v>1.4796879899960558E-3</v>
      </c>
      <c r="AF284" s="5">
        <f t="shared" si="469"/>
        <v>9.4880060065197387E-4</v>
      </c>
      <c r="AG284" s="5">
        <f t="shared" si="470"/>
        <v>4.0559117232092756E-4</v>
      </c>
      <c r="AH284" s="5">
        <f t="shared" si="471"/>
        <v>1.6099105448719925E-2</v>
      </c>
      <c r="AI284" s="5">
        <f t="shared" si="472"/>
        <v>1.0682427261286062E-2</v>
      </c>
      <c r="AJ284" s="5">
        <f t="shared" si="473"/>
        <v>3.5441177944996027E-3</v>
      </c>
      <c r="AK284" s="5">
        <f t="shared" si="474"/>
        <v>7.8388994274175452E-4</v>
      </c>
      <c r="AL284" s="5">
        <f t="shared" si="475"/>
        <v>4.4261516411168714E-6</v>
      </c>
      <c r="AM284" s="5">
        <f t="shared" si="476"/>
        <v>1.531205731336729E-4</v>
      </c>
      <c r="AN284" s="5">
        <f t="shared" si="477"/>
        <v>1.963669270057271E-4</v>
      </c>
      <c r="AO284" s="5">
        <f t="shared" si="478"/>
        <v>1.2591374637818938E-4</v>
      </c>
      <c r="AP284" s="5">
        <f t="shared" si="479"/>
        <v>5.3825328493423239E-5</v>
      </c>
      <c r="AQ284" s="5">
        <f t="shared" si="480"/>
        <v>1.7256848859395649E-5</v>
      </c>
      <c r="AR284" s="5">
        <f t="shared" si="481"/>
        <v>4.1292058928573561E-3</v>
      </c>
      <c r="AS284" s="5">
        <f t="shared" si="482"/>
        <v>2.739900160156399E-3</v>
      </c>
      <c r="AT284" s="5">
        <f t="shared" si="483"/>
        <v>9.0901895938522419E-4</v>
      </c>
      <c r="AU284" s="5">
        <f t="shared" si="484"/>
        <v>2.0105731844735739E-4</v>
      </c>
      <c r="AV284" s="5">
        <f t="shared" si="485"/>
        <v>3.3352477044522647E-5</v>
      </c>
      <c r="AW284" s="5">
        <f t="shared" si="486"/>
        <v>1.0462290754291629E-7</v>
      </c>
      <c r="AX284" s="5">
        <f t="shared" si="487"/>
        <v>1.6933646716345463E-5</v>
      </c>
      <c r="AY284" s="5">
        <f t="shared" si="488"/>
        <v>2.1716273003932025E-5</v>
      </c>
      <c r="AZ284" s="5">
        <f t="shared" si="489"/>
        <v>1.3924836188004657E-5</v>
      </c>
      <c r="BA284" s="5">
        <f t="shared" si="490"/>
        <v>5.9525580295678277E-6</v>
      </c>
      <c r="BB284" s="5">
        <f t="shared" si="491"/>
        <v>1.9084397089296969E-6</v>
      </c>
      <c r="BC284" s="5">
        <f t="shared" si="492"/>
        <v>4.8948933947768297E-7</v>
      </c>
      <c r="BD284" s="5">
        <f t="shared" si="493"/>
        <v>8.8257187953278532E-4</v>
      </c>
      <c r="BE284" s="5">
        <f t="shared" si="494"/>
        <v>5.856232158983185E-4</v>
      </c>
      <c r="BF284" s="5">
        <f t="shared" si="495"/>
        <v>1.9429270235793219E-4</v>
      </c>
      <c r="BG284" s="5">
        <f t="shared" si="496"/>
        <v>4.2973767847917753E-5</v>
      </c>
      <c r="BH284" s="5">
        <f t="shared" si="497"/>
        <v>7.1287213851884564E-6</v>
      </c>
      <c r="BI284" s="5">
        <f t="shared" si="498"/>
        <v>9.4604073382605393E-7</v>
      </c>
      <c r="BJ284" s="8">
        <f t="shared" si="499"/>
        <v>0.1927516984495298</v>
      </c>
      <c r="BK284" s="8">
        <f t="shared" si="500"/>
        <v>0.29286465549883395</v>
      </c>
      <c r="BL284" s="8">
        <f t="shared" si="501"/>
        <v>0.46381222233029462</v>
      </c>
      <c r="BM284" s="8">
        <f t="shared" si="502"/>
        <v>0.30832542094896659</v>
      </c>
      <c r="BN284" s="8">
        <f t="shared" si="503"/>
        <v>0.69129578883454523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1.3072916666666701</v>
      </c>
      <c r="F285">
        <f>VLOOKUP(B285,home!$B$2:$E$405,3,FALSE)</f>
        <v>0.85</v>
      </c>
      <c r="G285">
        <f>VLOOKUP(C285,away!$B$2:$E$405,4,FALSE)</f>
        <v>0.76</v>
      </c>
      <c r="H285">
        <f>VLOOKUP(A285,away!$A$2:$E$405,3,FALSE)</f>
        <v>1.1328125</v>
      </c>
      <c r="I285">
        <f>VLOOKUP(C285,away!$B$2:$E$405,3,FALSE)</f>
        <v>1.24</v>
      </c>
      <c r="J285">
        <f>VLOOKUP(B285,home!$B$2:$E$405,4,FALSE)</f>
        <v>0.93</v>
      </c>
      <c r="K285" s="3">
        <f t="shared" si="448"/>
        <v>0.84451041666666882</v>
      </c>
      <c r="L285" s="3">
        <f t="shared" si="449"/>
        <v>1.3063593750000002</v>
      </c>
      <c r="M285" s="5">
        <f t="shared" si="450"/>
        <v>0.11638288487331365</v>
      </c>
      <c r="N285" s="5">
        <f t="shared" si="451"/>
        <v>9.8286558597231066E-2</v>
      </c>
      <c r="O285" s="5">
        <f t="shared" si="452"/>
        <v>0.15203787274379899</v>
      </c>
      <c r="P285" s="5">
        <f t="shared" si="453"/>
        <v>0.12839756725997967</v>
      </c>
      <c r="Q285" s="5">
        <f t="shared" si="454"/>
        <v>4.1502011276840278E-2</v>
      </c>
      <c r="R285" s="5">
        <f t="shared" si="455"/>
        <v>9.9308050206959445E-2</v>
      </c>
      <c r="S285" s="5">
        <f t="shared" si="456"/>
        <v>3.541314364269809E-2</v>
      </c>
      <c r="T285" s="5">
        <f t="shared" si="457"/>
        <v>5.4216541512856022E-2</v>
      </c>
      <c r="U285" s="5">
        <f t="shared" si="458"/>
        <v>8.3866682858633801E-2</v>
      </c>
      <c r="V285" s="5">
        <f t="shared" si="459"/>
        <v>4.3409986286979075E-3</v>
      </c>
      <c r="W285" s="5">
        <f t="shared" si="460"/>
        <v>1.1682960278636391E-2</v>
      </c>
      <c r="X285" s="5">
        <f t="shared" si="461"/>
        <v>1.5262144687749264E-2</v>
      </c>
      <c r="Y285" s="5">
        <f t="shared" si="462"/>
        <v>9.9689228977238534E-3</v>
      </c>
      <c r="Z285" s="5">
        <f t="shared" si="463"/>
        <v>4.3244000800277391E-2</v>
      </c>
      <c r="AA285" s="5">
        <f t="shared" si="464"/>
        <v>3.6520009134176017E-2</v>
      </c>
      <c r="AB285" s="5">
        <f t="shared" si="465"/>
        <v>1.5420764065286767E-2</v>
      </c>
      <c r="AC285" s="5">
        <f t="shared" si="466"/>
        <v>2.9932110722854426E-4</v>
      </c>
      <c r="AD285" s="5">
        <f t="shared" si="467"/>
        <v>2.4665954132028394E-3</v>
      </c>
      <c r="AE285" s="5">
        <f t="shared" si="468"/>
        <v>3.2222600423695287E-3</v>
      </c>
      <c r="AF285" s="5">
        <f t="shared" si="469"/>
        <v>2.1047148075186667E-3</v>
      </c>
      <c r="AG285" s="5">
        <f t="shared" si="470"/>
        <v>9.1650464016777681E-4</v>
      </c>
      <c r="AH285" s="5">
        <f t="shared" si="471"/>
        <v>1.412305146448747E-2</v>
      </c>
      <c r="AI285" s="5">
        <f t="shared" si="472"/>
        <v>1.1927064076879122E-2</v>
      </c>
      <c r="AJ285" s="5">
        <f t="shared" si="473"/>
        <v>5.0362649265876212E-3</v>
      </c>
      <c r="AK285" s="5">
        <f t="shared" si="474"/>
        <v>1.4177260638654143E-3</v>
      </c>
      <c r="AL285" s="5">
        <f t="shared" si="475"/>
        <v>1.3208850094940718E-5</v>
      </c>
      <c r="AM285" s="5">
        <f t="shared" si="476"/>
        <v>4.1661310403040498E-4</v>
      </c>
      <c r="AN285" s="5">
        <f t="shared" si="477"/>
        <v>5.4424643419796986E-4</v>
      </c>
      <c r="AO285" s="5">
        <f t="shared" si="478"/>
        <v>3.5549071581241946E-4</v>
      </c>
      <c r="AP285" s="5">
        <f t="shared" si="479"/>
        <v>1.5479954310900496E-4</v>
      </c>
      <c r="AQ285" s="5">
        <f t="shared" si="480"/>
        <v>5.0555958596541331E-5</v>
      </c>
      <c r="AR285" s="5">
        <f t="shared" si="481"/>
        <v>3.689956136848136E-3</v>
      </c>
      <c r="AS285" s="5">
        <f t="shared" si="482"/>
        <v>3.1162063946113512E-3</v>
      </c>
      <c r="AT285" s="5">
        <f t="shared" si="483"/>
        <v>1.3158343803662848E-3</v>
      </c>
      <c r="AU285" s="5">
        <f t="shared" si="484"/>
        <v>3.7041194694248641E-4</v>
      </c>
      <c r="AV285" s="5">
        <f t="shared" si="485"/>
        <v>7.8204186912677785E-5</v>
      </c>
      <c r="AW285" s="5">
        <f t="shared" si="486"/>
        <v>4.0479038466157787E-7</v>
      </c>
      <c r="AX285" s="5">
        <f t="shared" si="487"/>
        <v>5.8639017678918583E-5</v>
      </c>
      <c r="AY285" s="5">
        <f t="shared" si="488"/>
        <v>7.6603630485646044E-5</v>
      </c>
      <c r="AZ285" s="5">
        <f t="shared" si="489"/>
        <v>5.0035935421979775E-5</v>
      </c>
      <c r="BA285" s="5">
        <f t="shared" si="490"/>
        <v>2.1788304441799287E-5</v>
      </c>
      <c r="BB285" s="5">
        <f t="shared" si="491"/>
        <v>7.115838943224662E-6</v>
      </c>
      <c r="BC285" s="5">
        <f t="shared" si="492"/>
        <v>1.8591685828943252E-6</v>
      </c>
      <c r="BD285" s="5">
        <f t="shared" si="493"/>
        <v>8.034014654517245E-4</v>
      </c>
      <c r="BE285" s="5">
        <f t="shared" si="494"/>
        <v>6.784809063392482E-4</v>
      </c>
      <c r="BF285" s="5">
        <f t="shared" si="495"/>
        <v>2.8649209645646874E-4</v>
      </c>
      <c r="BG285" s="5">
        <f t="shared" si="496"/>
        <v>8.0648519916719965E-5</v>
      </c>
      <c r="BH285" s="5">
        <f t="shared" si="497"/>
        <v>1.7027128789604827E-5</v>
      </c>
      <c r="BI285" s="5">
        <f t="shared" si="498"/>
        <v>2.8759175257492419E-6</v>
      </c>
      <c r="BJ285" s="8">
        <f t="shared" si="499"/>
        <v>0.24136696180559647</v>
      </c>
      <c r="BK285" s="8">
        <f t="shared" si="500"/>
        <v>0.28492372799249843</v>
      </c>
      <c r="BL285" s="8">
        <f t="shared" si="501"/>
        <v>0.43009702462083504</v>
      </c>
      <c r="BM285" s="8">
        <f t="shared" si="502"/>
        <v>0.36364057142098333</v>
      </c>
      <c r="BN285" s="8">
        <f t="shared" si="503"/>
        <v>0.63591494495812306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1.3072916666666701</v>
      </c>
      <c r="F286">
        <f>VLOOKUP(B286,home!$B$2:$E$405,3,FALSE)</f>
        <v>1.53</v>
      </c>
      <c r="G286">
        <f>VLOOKUP(C286,away!$B$2:$E$405,4,FALSE)</f>
        <v>1.38</v>
      </c>
      <c r="H286">
        <f>VLOOKUP(A286,away!$A$2:$E$405,3,FALSE)</f>
        <v>1.1328125</v>
      </c>
      <c r="I286">
        <f>VLOOKUP(C286,away!$B$2:$E$405,3,FALSE)</f>
        <v>0.56000000000000005</v>
      </c>
      <c r="J286">
        <f>VLOOKUP(B286,home!$B$2:$E$405,4,FALSE)</f>
        <v>1.2</v>
      </c>
      <c r="K286" s="3">
        <f t="shared" si="448"/>
        <v>2.7602156250000069</v>
      </c>
      <c r="L286" s="3">
        <f t="shared" si="449"/>
        <v>0.76124999999999998</v>
      </c>
      <c r="M286" s="5">
        <f t="shared" si="450"/>
        <v>2.9556085270830132E-2</v>
      </c>
      <c r="N286" s="5">
        <f t="shared" si="451"/>
        <v>8.1581168378377894E-2</v>
      </c>
      <c r="O286" s="5">
        <f t="shared" si="452"/>
        <v>2.2499569912419436E-2</v>
      </c>
      <c r="P286" s="5">
        <f t="shared" si="453"/>
        <v>6.2103664428040162E-2</v>
      </c>
      <c r="Q286" s="5">
        <f t="shared" si="454"/>
        <v>0.11259080783187758</v>
      </c>
      <c r="R286" s="5">
        <f t="shared" si="455"/>
        <v>8.5638987979146479E-3</v>
      </c>
      <c r="S286" s="5">
        <f t="shared" si="456"/>
        <v>3.2623274530855145E-2</v>
      </c>
      <c r="T286" s="5">
        <f t="shared" si="457"/>
        <v>8.57097524620168E-2</v>
      </c>
      <c r="U286" s="5">
        <f t="shared" si="458"/>
        <v>2.3638207272922786E-2</v>
      </c>
      <c r="V286" s="5">
        <f t="shared" si="459"/>
        <v>7.6164984316843412E-3</v>
      </c>
      <c r="W286" s="5">
        <f t="shared" si="460"/>
        <v>0.10359163566964055</v>
      </c>
      <c r="X286" s="5">
        <f t="shared" si="461"/>
        <v>7.8859132653513853E-2</v>
      </c>
      <c r="Y286" s="5">
        <f t="shared" si="462"/>
        <v>3.0015757366243713E-2</v>
      </c>
      <c r="Z286" s="5">
        <f t="shared" si="463"/>
        <v>2.1730893199708415E-3</v>
      </c>
      <c r="AA286" s="5">
        <f t="shared" si="464"/>
        <v>5.9981950955041571E-3</v>
      </c>
      <c r="AB286" s="5">
        <f t="shared" si="465"/>
        <v>8.2781559122044913E-3</v>
      </c>
      <c r="AC286" s="5">
        <f t="shared" si="466"/>
        <v>1.0002433897784537E-3</v>
      </c>
      <c r="AD286" s="5">
        <f t="shared" si="467"/>
        <v>7.1483812848662481E-2</v>
      </c>
      <c r="AE286" s="5">
        <f t="shared" si="468"/>
        <v>5.4417052531044306E-2</v>
      </c>
      <c r="AF286" s="5">
        <f t="shared" si="469"/>
        <v>2.0712490619628737E-2</v>
      </c>
      <c r="AG286" s="5">
        <f t="shared" si="470"/>
        <v>5.2557944947307922E-3</v>
      </c>
      <c r="AH286" s="5">
        <f t="shared" si="471"/>
        <v>4.1356606120695078E-4</v>
      </c>
      <c r="AI286" s="5">
        <f t="shared" si="472"/>
        <v>1.1415315041131348E-3</v>
      </c>
      <c r="AJ286" s="5">
        <f t="shared" si="473"/>
        <v>1.5754365470414173E-3</v>
      </c>
      <c r="AK286" s="5">
        <f t="shared" si="474"/>
        <v>1.4495148577799261E-3</v>
      </c>
      <c r="AL286" s="5">
        <f t="shared" si="475"/>
        <v>8.4069022343055057E-5</v>
      </c>
      <c r="AM286" s="5">
        <f t="shared" si="476"/>
        <v>3.9462147431890873E-2</v>
      </c>
      <c r="AN286" s="5">
        <f t="shared" si="477"/>
        <v>3.0040559732526922E-2</v>
      </c>
      <c r="AO286" s="5">
        <f t="shared" si="478"/>
        <v>1.143418804819306E-2</v>
      </c>
      <c r="AP286" s="5">
        <f t="shared" si="479"/>
        <v>2.9014252172289887E-3</v>
      </c>
      <c r="AQ286" s="5">
        <f t="shared" si="480"/>
        <v>5.5217748665389193E-4</v>
      </c>
      <c r="AR286" s="5">
        <f t="shared" si="481"/>
        <v>6.2965432818758269E-5</v>
      </c>
      <c r="AS286" s="5">
        <f t="shared" si="482"/>
        <v>1.7379817150122481E-4</v>
      </c>
      <c r="AT286" s="5">
        <f t="shared" si="483"/>
        <v>2.3986021428705584E-4</v>
      </c>
      <c r="AU286" s="5">
        <f t="shared" si="484"/>
        <v>2.2068863709699381E-4</v>
      </c>
      <c r="AV286" s="5">
        <f t="shared" si="485"/>
        <v>1.5228705609376963E-4</v>
      </c>
      <c r="AW286" s="5">
        <f t="shared" si="486"/>
        <v>4.9068616351150375E-6</v>
      </c>
      <c r="AX286" s="5">
        <f t="shared" si="487"/>
        <v>1.8154005989593176E-2</v>
      </c>
      <c r="AY286" s="5">
        <f t="shared" si="488"/>
        <v>1.3819737059577803E-2</v>
      </c>
      <c r="AZ286" s="5">
        <f t="shared" si="489"/>
        <v>5.2601374183018018E-3</v>
      </c>
      <c r="BA286" s="5">
        <f t="shared" si="490"/>
        <v>1.3347598698940821E-3</v>
      </c>
      <c r="BB286" s="5">
        <f t="shared" si="491"/>
        <v>2.540214877392175E-4</v>
      </c>
      <c r="BC286" s="5">
        <f t="shared" si="492"/>
        <v>3.8674771508295871E-5</v>
      </c>
      <c r="BD286" s="5">
        <f t="shared" si="493"/>
        <v>7.9887392888799534E-6</v>
      </c>
      <c r="BE286" s="5">
        <f t="shared" si="494"/>
        <v>2.205064300921789E-5</v>
      </c>
      <c r="BF286" s="5">
        <f t="shared" si="495"/>
        <v>3.0432264687670202E-5</v>
      </c>
      <c r="BG286" s="5">
        <f t="shared" si="496"/>
        <v>2.7999870831681082E-5</v>
      </c>
      <c r="BH286" s="5">
        <f t="shared" si="497"/>
        <v>1.9321420241897017E-5</v>
      </c>
      <c r="BI286" s="5">
        <f t="shared" si="498"/>
        <v>1.0666257209775108E-5</v>
      </c>
      <c r="BJ286" s="8">
        <f t="shared" si="499"/>
        <v>0.76746923936884504</v>
      </c>
      <c r="BK286" s="8">
        <f t="shared" si="500"/>
        <v>0.1468035721331091</v>
      </c>
      <c r="BL286" s="8">
        <f t="shared" si="501"/>
        <v>7.4526134668173871E-2</v>
      </c>
      <c r="BM286" s="8">
        <f t="shared" si="502"/>
        <v>0.66026201067269619</v>
      </c>
      <c r="BN286" s="8">
        <f t="shared" si="503"/>
        <v>0.31689519461945981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1.3072916666666701</v>
      </c>
      <c r="F287">
        <f>VLOOKUP(B287,home!$B$2:$E$405,3,FALSE)</f>
        <v>1.17</v>
      </c>
      <c r="G287">
        <f>VLOOKUP(C287,away!$B$2:$E$405,4,FALSE)</f>
        <v>0.71</v>
      </c>
      <c r="H287">
        <f>VLOOKUP(A287,away!$A$2:$E$405,3,FALSE)</f>
        <v>1.1328125</v>
      </c>
      <c r="I287">
        <f>VLOOKUP(C287,away!$B$2:$E$405,3,FALSE)</f>
        <v>0.66</v>
      </c>
      <c r="J287">
        <f>VLOOKUP(B287,home!$B$2:$E$405,4,FALSE)</f>
        <v>0.88</v>
      </c>
      <c r="K287" s="3">
        <f t="shared" si="448"/>
        <v>1.0859671875000025</v>
      </c>
      <c r="L287" s="3">
        <f t="shared" si="449"/>
        <v>0.65793750000000006</v>
      </c>
      <c r="M287" s="5">
        <f t="shared" si="450"/>
        <v>0.17483638460617129</v>
      </c>
      <c r="N287" s="5">
        <f t="shared" si="451"/>
        <v>0.18986657686343258</v>
      </c>
      <c r="O287" s="5">
        <f t="shared" si="452"/>
        <v>0.11503141379682284</v>
      </c>
      <c r="P287" s="5">
        <f t="shared" si="453"/>
        <v>0.12492034091508469</v>
      </c>
      <c r="Q287" s="5">
        <f t="shared" si="454"/>
        <v>0.10309443623831746</v>
      </c>
      <c r="R287" s="5">
        <f t="shared" si="455"/>
        <v>3.7841740407473567E-2</v>
      </c>
      <c r="S287" s="5">
        <f t="shared" si="456"/>
        <v>2.2313850188409465E-2</v>
      </c>
      <c r="T287" s="5">
        <f t="shared" si="457"/>
        <v>6.782969564254801E-2</v>
      </c>
      <c r="U287" s="5">
        <f t="shared" si="458"/>
        <v>4.1094888400409271E-2</v>
      </c>
      <c r="V287" s="5">
        <f t="shared" si="459"/>
        <v>1.7714681446269719E-3</v>
      </c>
      <c r="W287" s="5">
        <f t="shared" si="460"/>
        <v>3.7319058322874653E-2</v>
      </c>
      <c r="X287" s="5">
        <f t="shared" si="461"/>
        <v>2.4553607935306344E-2</v>
      </c>
      <c r="Y287" s="5">
        <f t="shared" si="462"/>
        <v>8.0773697104678105E-3</v>
      </c>
      <c r="Z287" s="5">
        <f t="shared" si="463"/>
        <v>8.299166693114049E-3</v>
      </c>
      <c r="AA287" s="5">
        <f t="shared" si="464"/>
        <v>9.0126227123147589E-3</v>
      </c>
      <c r="AB287" s="5">
        <f t="shared" si="465"/>
        <v>4.8937062694455521E-3</v>
      </c>
      <c r="AC287" s="5">
        <f t="shared" si="466"/>
        <v>7.9106962291304256E-5</v>
      </c>
      <c r="AD287" s="5">
        <f t="shared" si="467"/>
        <v>1.0131818201760184E-2</v>
      </c>
      <c r="AE287" s="5">
        <f t="shared" si="468"/>
        <v>6.6661031381205927E-3</v>
      </c>
      <c r="AF287" s="5">
        <f t="shared" si="469"/>
        <v>2.192939616718609E-3</v>
      </c>
      <c r="AG287" s="5">
        <f t="shared" si="470"/>
        <v>4.8093906969159998E-4</v>
      </c>
      <c r="AH287" s="5">
        <f t="shared" si="471"/>
        <v>1.3650832465376811E-3</v>
      </c>
      <c r="AI287" s="5">
        <f t="shared" si="472"/>
        <v>1.4824356139458979E-3</v>
      </c>
      <c r="AJ287" s="5">
        <f t="shared" si="473"/>
        <v>8.0493821716333316E-4</v>
      </c>
      <c r="AK287" s="5">
        <f t="shared" si="474"/>
        <v>2.9137883060137708E-4</v>
      </c>
      <c r="AL287" s="5">
        <f t="shared" si="475"/>
        <v>2.260872351129062E-6</v>
      </c>
      <c r="AM287" s="5">
        <f t="shared" si="476"/>
        <v>2.2005644233653691E-3</v>
      </c>
      <c r="AN287" s="5">
        <f t="shared" si="477"/>
        <v>1.4478338552979526E-3</v>
      </c>
      <c r="AO287" s="5">
        <f t="shared" si="478"/>
        <v>4.7629209358504842E-4</v>
      </c>
      <c r="AP287" s="5">
        <f t="shared" si="479"/>
        <v>1.0445680977437095E-4</v>
      </c>
      <c r="AQ287" s="5">
        <f t="shared" si="480"/>
        <v>1.7181513070231297E-5</v>
      </c>
      <c r="AR287" s="5">
        <f t="shared" si="481"/>
        <v>1.7962789170377719E-4</v>
      </c>
      <c r="AS287" s="5">
        <f t="shared" si="482"/>
        <v>1.9506999635010596E-4</v>
      </c>
      <c r="AT287" s="5">
        <f t="shared" si="483"/>
        <v>1.0591980765098015E-4</v>
      </c>
      <c r="AU287" s="5">
        <f t="shared" si="484"/>
        <v>3.8341811871758723E-5</v>
      </c>
      <c r="AV287" s="5">
        <f t="shared" si="485"/>
        <v>1.0409487400507005E-5</v>
      </c>
      <c r="AW287" s="5">
        <f t="shared" si="486"/>
        <v>4.4871944053534238E-8</v>
      </c>
      <c r="AX287" s="5">
        <f t="shared" si="487"/>
        <v>3.9829012629244236E-4</v>
      </c>
      <c r="AY287" s="5">
        <f t="shared" si="488"/>
        <v>2.6205000996753385E-4</v>
      </c>
      <c r="AZ287" s="5">
        <f t="shared" si="489"/>
        <v>8.6206264216507147E-5</v>
      </c>
      <c r="BA287" s="5">
        <f t="shared" si="490"/>
        <v>1.8906111320982727E-5</v>
      </c>
      <c r="BB287" s="5">
        <f t="shared" si="491"/>
        <v>3.1097599043122681E-6</v>
      </c>
      <c r="BC287" s="5">
        <f t="shared" si="492"/>
        <v>4.0920553140869084E-7</v>
      </c>
      <c r="BD287" s="5">
        <f t="shared" si="493"/>
        <v>1.9697320999642314E-5</v>
      </c>
      <c r="BE287" s="5">
        <f t="shared" si="494"/>
        <v>2.13906442872663E-5</v>
      </c>
      <c r="BF287" s="5">
        <f t="shared" si="495"/>
        <v>1.1614768907727789E-5</v>
      </c>
      <c r="BG287" s="5">
        <f t="shared" si="496"/>
        <v>4.2044193080625416E-6</v>
      </c>
      <c r="BH287" s="5">
        <f t="shared" si="497"/>
        <v>1.1414653527618459E-6</v>
      </c>
      <c r="BI287" s="5">
        <f t="shared" si="498"/>
        <v>2.4791878375349615E-7</v>
      </c>
      <c r="BJ287" s="8">
        <f t="shared" si="499"/>
        <v>0.45522784491156409</v>
      </c>
      <c r="BK287" s="8">
        <f t="shared" si="500"/>
        <v>0.32418546169890239</v>
      </c>
      <c r="BL287" s="8">
        <f t="shared" si="501"/>
        <v>0.21240587302733061</v>
      </c>
      <c r="BM287" s="8">
        <f t="shared" si="502"/>
        <v>0.25426544836558507</v>
      </c>
      <c r="BN287" s="8">
        <f t="shared" si="503"/>
        <v>0.74559089282730251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1.3072916666666701</v>
      </c>
      <c r="F288">
        <f>VLOOKUP(B288,home!$B$2:$E$405,3,FALSE)</f>
        <v>1.1200000000000001</v>
      </c>
      <c r="G288">
        <f>VLOOKUP(C288,away!$B$2:$E$405,4,FALSE)</f>
        <v>1.17</v>
      </c>
      <c r="H288">
        <f>VLOOKUP(A288,away!$A$2:$E$405,3,FALSE)</f>
        <v>1.1328125</v>
      </c>
      <c r="I288">
        <f>VLOOKUP(C288,away!$B$2:$E$405,3,FALSE)</f>
        <v>0.99</v>
      </c>
      <c r="J288">
        <f>VLOOKUP(B288,home!$B$2:$E$405,4,FALSE)</f>
        <v>0.94</v>
      </c>
      <c r="K288" s="3">
        <f t="shared" si="448"/>
        <v>1.7130750000000046</v>
      </c>
      <c r="L288" s="3">
        <f t="shared" si="449"/>
        <v>1.0541953125000001</v>
      </c>
      <c r="M288" s="5">
        <f t="shared" si="450"/>
        <v>6.2833286099157851E-2</v>
      </c>
      <c r="N288" s="5">
        <f t="shared" si="451"/>
        <v>0.10763813158431512</v>
      </c>
      <c r="O288" s="5">
        <f t="shared" si="452"/>
        <v>6.6238555674703631E-2</v>
      </c>
      <c r="P288" s="5">
        <f t="shared" si="453"/>
        <v>0.11347161376244322</v>
      </c>
      <c r="Q288" s="5">
        <f t="shared" si="454"/>
        <v>9.2196096131900565E-2</v>
      </c>
      <c r="R288" s="5">
        <f t="shared" si="455"/>
        <v>3.4914187449521412E-2</v>
      </c>
      <c r="S288" s="5">
        <f t="shared" si="456"/>
        <v>5.1230040354461368E-2</v>
      </c>
      <c r="T288" s="5">
        <f t="shared" si="457"/>
        <v>9.7192692373048978E-2</v>
      </c>
      <c r="U288" s="5">
        <f t="shared" si="458"/>
        <v>5.9810621665089062E-2</v>
      </c>
      <c r="V288" s="5">
        <f t="shared" si="459"/>
        <v>1.0279681206200203E-2</v>
      </c>
      <c r="W288" s="5">
        <f t="shared" si="460"/>
        <v>5.2646275793718667E-2</v>
      </c>
      <c r="X288" s="5">
        <f t="shared" si="461"/>
        <v>5.5499457162320451E-2</v>
      </c>
      <c r="Y288" s="5">
        <f t="shared" si="462"/>
        <v>2.9253633793406383E-2</v>
      </c>
      <c r="Z288" s="5">
        <f t="shared" si="463"/>
        <v>1.2268790916343938E-2</v>
      </c>
      <c r="AA288" s="5">
        <f t="shared" si="464"/>
        <v>2.101735899901595E-2</v>
      </c>
      <c r="AB288" s="5">
        <f t="shared" si="465"/>
        <v>1.8002156133619673E-2</v>
      </c>
      <c r="AC288" s="5">
        <f t="shared" si="466"/>
        <v>1.1602648132931941E-3</v>
      </c>
      <c r="AD288" s="5">
        <f t="shared" si="467"/>
        <v>2.2546754726331213E-2</v>
      </c>
      <c r="AE288" s="5">
        <f t="shared" si="468"/>
        <v>2.3768683144585592E-2</v>
      </c>
      <c r="AF288" s="5">
        <f t="shared" si="469"/>
        <v>1.2528417177659944E-2</v>
      </c>
      <c r="AG288" s="5">
        <f t="shared" si="470"/>
        <v>4.4024662205778648E-3</v>
      </c>
      <c r="AH288" s="5">
        <f t="shared" si="471"/>
        <v>3.2334254685130897E-3</v>
      </c>
      <c r="AI288" s="5">
        <f t="shared" si="472"/>
        <v>5.5391003344730759E-3</v>
      </c>
      <c r="AJ288" s="5">
        <f t="shared" si="473"/>
        <v>4.7444471527387459E-3</v>
      </c>
      <c r="AK288" s="5">
        <f t="shared" si="474"/>
        <v>2.7091979353926496E-3</v>
      </c>
      <c r="AL288" s="5">
        <f t="shared" si="475"/>
        <v>8.3813614680848734E-5</v>
      </c>
      <c r="AM288" s="5">
        <f t="shared" si="476"/>
        <v>7.7248563705619895E-3</v>
      </c>
      <c r="AN288" s="5">
        <f t="shared" si="477"/>
        <v>8.1435073755822141E-3</v>
      </c>
      <c r="AO288" s="5">
        <f t="shared" si="478"/>
        <v>4.2924236513239731E-3</v>
      </c>
      <c r="AP288" s="5">
        <f t="shared" si="479"/>
        <v>1.5083509641632895E-3</v>
      </c>
      <c r="AQ288" s="5">
        <f t="shared" si="480"/>
        <v>3.9752412900644876E-4</v>
      </c>
      <c r="AR288" s="5">
        <f t="shared" si="481"/>
        <v>6.8173239444492323E-4</v>
      </c>
      <c r="AS288" s="5">
        <f t="shared" si="482"/>
        <v>1.16785872161374E-3</v>
      </c>
      <c r="AT288" s="5">
        <f t="shared" si="483"/>
        <v>1.0003147897642316E-3</v>
      </c>
      <c r="AU288" s="5">
        <f t="shared" si="484"/>
        <v>5.7120475282512197E-4</v>
      </c>
      <c r="AV288" s="5">
        <f t="shared" si="485"/>
        <v>2.4462914548647465E-4</v>
      </c>
      <c r="AW288" s="5">
        <f t="shared" si="486"/>
        <v>4.204453254853795E-6</v>
      </c>
      <c r="AX288" s="5">
        <f t="shared" si="487"/>
        <v>2.2055430545000849E-3</v>
      </c>
      <c r="AY288" s="5">
        <f t="shared" si="488"/>
        <v>2.325073149570922E-3</v>
      </c>
      <c r="AZ288" s="5">
        <f t="shared" si="489"/>
        <v>1.2255406077486387E-3</v>
      </c>
      <c r="BA288" s="5">
        <f t="shared" si="490"/>
        <v>4.306530546556721E-4</v>
      </c>
      <c r="BB288" s="5">
        <f t="shared" si="491"/>
        <v>1.1349810788295396E-4</v>
      </c>
      <c r="BC288" s="5">
        <f t="shared" si="492"/>
        <v>2.3929834661565877E-5</v>
      </c>
      <c r="BD288" s="5">
        <f t="shared" si="493"/>
        <v>1.1977984910053986E-4</v>
      </c>
      <c r="BE288" s="5">
        <f t="shared" si="494"/>
        <v>2.0519186499790788E-4</v>
      </c>
      <c r="BF288" s="5">
        <f t="shared" si="495"/>
        <v>1.7575452706564601E-4</v>
      </c>
      <c r="BG288" s="5">
        <f t="shared" si="496"/>
        <v>1.0036022881766079E-4</v>
      </c>
      <c r="BH288" s="5">
        <f t="shared" si="497"/>
        <v>4.2981149745453681E-5</v>
      </c>
      <c r="BI288" s="5">
        <f t="shared" si="498"/>
        <v>1.4725986620038652E-5</v>
      </c>
      <c r="BJ288" s="8">
        <f t="shared" si="499"/>
        <v>0.52606350840752258</v>
      </c>
      <c r="BK288" s="8">
        <f t="shared" si="500"/>
        <v>0.24138377299980765</v>
      </c>
      <c r="BL288" s="8">
        <f t="shared" si="501"/>
        <v>0.22053358422354899</v>
      </c>
      <c r="BM288" s="8">
        <f t="shared" si="502"/>
        <v>0.52063691714886506</v>
      </c>
      <c r="BN288" s="8">
        <f t="shared" si="503"/>
        <v>0.47729187070204177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1.3072916666666701</v>
      </c>
      <c r="F289">
        <f>VLOOKUP(B289,home!$B$2:$E$405,3,FALSE)</f>
        <v>0.61</v>
      </c>
      <c r="G289">
        <f>VLOOKUP(C289,away!$B$2:$E$405,4,FALSE)</f>
        <v>1.24</v>
      </c>
      <c r="H289">
        <f>VLOOKUP(A289,away!$A$2:$E$405,3,FALSE)</f>
        <v>1.1328125</v>
      </c>
      <c r="I289">
        <f>VLOOKUP(C289,away!$B$2:$E$405,3,FALSE)</f>
        <v>0.48</v>
      </c>
      <c r="J289">
        <f>VLOOKUP(B289,home!$B$2:$E$405,4,FALSE)</f>
        <v>0.88</v>
      </c>
      <c r="K289" s="3">
        <f t="shared" si="448"/>
        <v>0.98883541666666919</v>
      </c>
      <c r="L289" s="3">
        <f t="shared" si="449"/>
        <v>0.47849999999999998</v>
      </c>
      <c r="M289" s="5">
        <f t="shared" si="450"/>
        <v>0.23053895776389119</v>
      </c>
      <c r="N289" s="5">
        <f t="shared" si="451"/>
        <v>0.22796508635835702</v>
      </c>
      <c r="O289" s="5">
        <f t="shared" si="452"/>
        <v>0.11031289129002192</v>
      </c>
      <c r="P289" s="5">
        <f t="shared" si="453"/>
        <v>0.10908129382247382</v>
      </c>
      <c r="Q289" s="5">
        <f t="shared" si="454"/>
        <v>0.11270997557730958</v>
      </c>
      <c r="R289" s="5">
        <f t="shared" si="455"/>
        <v>2.6392359241137742E-2</v>
      </c>
      <c r="S289" s="5">
        <f t="shared" si="456"/>
        <v>1.2903164802812922E-2</v>
      </c>
      <c r="T289" s="5">
        <f t="shared" si="457"/>
        <v>5.3931723313742623E-2</v>
      </c>
      <c r="U289" s="5">
        <f t="shared" si="458"/>
        <v>2.609769954702686E-2</v>
      </c>
      <c r="V289" s="5">
        <f t="shared" si="459"/>
        <v>6.7835915396175373E-4</v>
      </c>
      <c r="W289" s="5">
        <f t="shared" si="460"/>
        <v>3.715053855415968E-2</v>
      </c>
      <c r="X289" s="5">
        <f t="shared" si="461"/>
        <v>1.7776532698165405E-2</v>
      </c>
      <c r="Y289" s="5">
        <f t="shared" si="462"/>
        <v>4.2530354480360723E-3</v>
      </c>
      <c r="Z289" s="5">
        <f t="shared" si="463"/>
        <v>4.2095812989614706E-3</v>
      </c>
      <c r="AA289" s="5">
        <f t="shared" si="464"/>
        <v>4.1625830777507851E-3</v>
      </c>
      <c r="AB289" s="5">
        <f t="shared" si="465"/>
        <v>2.0580547860486616E-3</v>
      </c>
      <c r="AC289" s="5">
        <f t="shared" si="466"/>
        <v>2.0060680553785954E-5</v>
      </c>
      <c r="AD289" s="5">
        <f t="shared" si="467"/>
        <v>9.1839420676484099E-3</v>
      </c>
      <c r="AE289" s="5">
        <f t="shared" si="468"/>
        <v>4.3945162793697637E-3</v>
      </c>
      <c r="AF289" s="5">
        <f t="shared" si="469"/>
        <v>1.0513880198392159E-3</v>
      </c>
      <c r="AG289" s="5">
        <f t="shared" si="470"/>
        <v>1.6769638916435496E-4</v>
      </c>
      <c r="AH289" s="5">
        <f t="shared" si="471"/>
        <v>5.0357116288826578E-4</v>
      </c>
      <c r="AI289" s="5">
        <f t="shared" si="472"/>
        <v>4.9794900067593752E-4</v>
      </c>
      <c r="AJ289" s="5">
        <f t="shared" si="473"/>
        <v>2.4619480378107109E-4</v>
      </c>
      <c r="AK289" s="5">
        <f t="shared" si="474"/>
        <v>8.1148713792674764E-5</v>
      </c>
      <c r="AL289" s="5">
        <f t="shared" si="475"/>
        <v>3.7967465646434072E-7</v>
      </c>
      <c r="AM289" s="5">
        <f t="shared" si="476"/>
        <v>1.816281436221134E-3</v>
      </c>
      <c r="AN289" s="5">
        <f t="shared" si="477"/>
        <v>8.6909066723181243E-4</v>
      </c>
      <c r="AO289" s="5">
        <f t="shared" si="478"/>
        <v>2.0792994213521111E-4</v>
      </c>
      <c r="AP289" s="5">
        <f t="shared" si="479"/>
        <v>3.316482577056618E-5</v>
      </c>
      <c r="AQ289" s="5">
        <f t="shared" si="480"/>
        <v>3.9673422828039782E-6</v>
      </c>
      <c r="AR289" s="5">
        <f t="shared" si="481"/>
        <v>4.819176028840704E-5</v>
      </c>
      <c r="AS289" s="5">
        <f t="shared" si="482"/>
        <v>4.7653719364687223E-5</v>
      </c>
      <c r="AT289" s="5">
        <f t="shared" si="483"/>
        <v>2.3560842721848503E-5</v>
      </c>
      <c r="AU289" s="5">
        <f t="shared" si="484"/>
        <v>7.7659319099589752E-6</v>
      </c>
      <c r="AV289" s="5">
        <f t="shared" si="485"/>
        <v>1.9198071289973159E-6</v>
      </c>
      <c r="AW289" s="5">
        <f t="shared" si="486"/>
        <v>4.9901668055057627E-9</v>
      </c>
      <c r="AX289" s="5">
        <f t="shared" si="487"/>
        <v>2.993339017949434E-4</v>
      </c>
      <c r="AY289" s="5">
        <f t="shared" si="488"/>
        <v>1.4323127200888041E-4</v>
      </c>
      <c r="AZ289" s="5">
        <f t="shared" si="489"/>
        <v>3.4268081828124637E-5</v>
      </c>
      <c r="BA289" s="5">
        <f t="shared" si="490"/>
        <v>5.46575905158588E-6</v>
      </c>
      <c r="BB289" s="5">
        <f t="shared" si="491"/>
        <v>6.5384142654596072E-7</v>
      </c>
      <c r="BC289" s="5">
        <f t="shared" si="492"/>
        <v>6.2572624520448449E-8</v>
      </c>
      <c r="BD289" s="5">
        <f t="shared" si="493"/>
        <v>3.8432928830004606E-6</v>
      </c>
      <c r="BE289" s="5">
        <f t="shared" si="494"/>
        <v>3.8003841193338053E-6</v>
      </c>
      <c r="BF289" s="5">
        <f t="shared" si="495"/>
        <v>1.8789772070674178E-6</v>
      </c>
      <c r="BG289" s="5">
        <f t="shared" si="496"/>
        <v>6.1933306981922818E-7</v>
      </c>
      <c r="BH289" s="5">
        <f t="shared" si="497"/>
        <v>1.5310461853753593E-7</v>
      </c>
      <c r="BI289" s="5">
        <f t="shared" si="498"/>
        <v>3.0279053853031168E-8</v>
      </c>
      <c r="BJ289" s="8">
        <f t="shared" si="499"/>
        <v>0.47199788434816825</v>
      </c>
      <c r="BK289" s="8">
        <f t="shared" si="500"/>
        <v>0.35336544717035878</v>
      </c>
      <c r="BL289" s="8">
        <f t="shared" si="501"/>
        <v>0.17049186905548946</v>
      </c>
      <c r="BM289" s="8">
        <f t="shared" si="502"/>
        <v>0.18292099153794469</v>
      </c>
      <c r="BN289" s="8">
        <f t="shared" si="503"/>
        <v>0.8170005640531911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1.3072916666666701</v>
      </c>
      <c r="F290">
        <f>VLOOKUP(B290,home!$B$2:$E$405,3,FALSE)</f>
        <v>1.1000000000000001</v>
      </c>
      <c r="G290">
        <f>VLOOKUP(C290,away!$B$2:$E$405,4,FALSE)</f>
        <v>0.85</v>
      </c>
      <c r="H290">
        <f>VLOOKUP(A290,away!$A$2:$E$405,3,FALSE)</f>
        <v>1.1328125</v>
      </c>
      <c r="I290">
        <f>VLOOKUP(C290,away!$B$2:$E$405,3,FALSE)</f>
        <v>0.49</v>
      </c>
      <c r="J290">
        <f>VLOOKUP(B290,home!$B$2:$E$405,4,FALSE)</f>
        <v>0.88</v>
      </c>
      <c r="K290" s="3">
        <f t="shared" si="448"/>
        <v>1.2223177083333367</v>
      </c>
      <c r="L290" s="3">
        <f t="shared" si="449"/>
        <v>0.48846875000000001</v>
      </c>
      <c r="M290" s="5">
        <f t="shared" si="450"/>
        <v>0.18072360512689983</v>
      </c>
      <c r="N290" s="5">
        <f t="shared" si="451"/>
        <v>0.22090166286045107</v>
      </c>
      <c r="O290" s="5">
        <f t="shared" si="452"/>
        <v>8.8277833491830354E-2</v>
      </c>
      <c r="P290" s="5">
        <f t="shared" si="453"/>
        <v>0.10790355913036595</v>
      </c>
      <c r="Q290" s="5">
        <f t="shared" si="454"/>
        <v>0.13500600715730499</v>
      </c>
      <c r="R290" s="5">
        <f t="shared" si="455"/>
        <v>2.1560481489231252E-2</v>
      </c>
      <c r="S290" s="5">
        <f t="shared" si="456"/>
        <v>1.6106332740574787E-2</v>
      </c>
      <c r="T290" s="5">
        <f t="shared" si="457"/>
        <v>6.5946215558619806E-2</v>
      </c>
      <c r="U290" s="5">
        <f t="shared" si="458"/>
        <v>2.6353758324480472E-2</v>
      </c>
      <c r="V290" s="5">
        <f t="shared" si="459"/>
        <v>1.0685012779140632E-3</v>
      </c>
      <c r="W290" s="5">
        <f t="shared" si="460"/>
        <v>5.5006744426583688E-2</v>
      </c>
      <c r="X290" s="5">
        <f t="shared" si="461"/>
        <v>2.6869075691622796E-2</v>
      </c>
      <c r="Y290" s="5">
        <f t="shared" si="462"/>
        <v>6.5623519083711866E-3</v>
      </c>
      <c r="Z290" s="5">
        <f t="shared" si="463"/>
        <v>3.5105404808143106E-3</v>
      </c>
      <c r="AA290" s="5">
        <f t="shared" si="464"/>
        <v>4.2909957955203585E-3</v>
      </c>
      <c r="AB290" s="5">
        <f t="shared" si="465"/>
        <v>2.6224800736242139E-3</v>
      </c>
      <c r="AC290" s="5">
        <f t="shared" si="466"/>
        <v>3.9872728143798017E-5</v>
      </c>
      <c r="AD290" s="5">
        <f t="shared" si="467"/>
        <v>1.6808929447594826E-2</v>
      </c>
      <c r="AE290" s="5">
        <f t="shared" si="468"/>
        <v>8.2106367561048353E-3</v>
      </c>
      <c r="AF290" s="5">
        <f t="shared" si="469"/>
        <v>2.0053197364792918E-3</v>
      </c>
      <c r="AG290" s="5">
        <f t="shared" si="470"/>
        <v>3.2651200834278983E-4</v>
      </c>
      <c r="AH290" s="5">
        <f t="shared" si="471"/>
        <v>4.2869733012194125E-4</v>
      </c>
      <c r="AI290" s="5">
        <f t="shared" si="472"/>
        <v>5.2400433812327114E-4</v>
      </c>
      <c r="AJ290" s="5">
        <f t="shared" si="473"/>
        <v>3.202498908657819E-4</v>
      </c>
      <c r="AK290" s="5">
        <f t="shared" si="474"/>
        <v>1.3048237089902123E-4</v>
      </c>
      <c r="AL290" s="5">
        <f t="shared" si="475"/>
        <v>9.522628271901208E-7</v>
      </c>
      <c r="AM290" s="5">
        <f t="shared" si="476"/>
        <v>4.109170424384169E-3</v>
      </c>
      <c r="AN290" s="5">
        <f t="shared" si="477"/>
        <v>2.0072013407359045E-3</v>
      </c>
      <c r="AO290" s="5">
        <f t="shared" si="478"/>
        <v>4.9022756495379564E-4</v>
      </c>
      <c r="AP290" s="5">
        <f t="shared" si="479"/>
        <v>7.9820281956174816E-5</v>
      </c>
      <c r="AQ290" s="5">
        <f t="shared" si="480"/>
        <v>9.7474283379450641E-6</v>
      </c>
      <c r="AR290" s="5">
        <f t="shared" si="481"/>
        <v>4.1881049794600403E-5</v>
      </c>
      <c r="AS290" s="5">
        <f t="shared" si="482"/>
        <v>5.1191948807530324E-5</v>
      </c>
      <c r="AT290" s="5">
        <f t="shared" si="483"/>
        <v>3.1286412775768981E-5</v>
      </c>
      <c r="AU290" s="5">
        <f t="shared" si="484"/>
        <v>1.2747312122016255E-5</v>
      </c>
      <c r="AV290" s="5">
        <f t="shared" si="485"/>
        <v>3.895316335098168E-6</v>
      </c>
      <c r="AW290" s="5">
        <f t="shared" si="486"/>
        <v>1.5793384877729631E-8</v>
      </c>
      <c r="AX290" s="5">
        <f t="shared" si="487"/>
        <v>8.3711862938073002E-4</v>
      </c>
      <c r="AY290" s="5">
        <f t="shared" si="488"/>
        <v>4.089062904953184E-4</v>
      </c>
      <c r="AZ290" s="5">
        <f t="shared" si="489"/>
        <v>9.9868972292692525E-5</v>
      </c>
      <c r="BA290" s="5">
        <f t="shared" si="490"/>
        <v>1.6260957353198724E-5</v>
      </c>
      <c r="BB290" s="5">
        <f t="shared" si="491"/>
        <v>1.9857423780300719E-6</v>
      </c>
      <c r="BC290" s="5">
        <f t="shared" si="492"/>
        <v>1.9399461944367536E-7</v>
      </c>
      <c r="BD290" s="5">
        <f t="shared" si="493"/>
        <v>3.4095973403093691E-6</v>
      </c>
      <c r="BE290" s="5">
        <f t="shared" si="494"/>
        <v>4.1676112073463876E-6</v>
      </c>
      <c r="BF290" s="5">
        <f t="shared" si="495"/>
        <v>2.5470724900939839E-6</v>
      </c>
      <c r="BG290" s="5">
        <f t="shared" si="496"/>
        <v>1.0377772696835213E-6</v>
      </c>
      <c r="BH290" s="5">
        <f t="shared" si="497"/>
        <v>3.1712338350999717E-7</v>
      </c>
      <c r="BI290" s="5">
        <f t="shared" si="498"/>
        <v>7.7525105478170717E-8</v>
      </c>
      <c r="BJ290" s="8">
        <f t="shared" si="499"/>
        <v>0.54570395717836262</v>
      </c>
      <c r="BK290" s="8">
        <f t="shared" si="500"/>
        <v>0.30625172955722096</v>
      </c>
      <c r="BL290" s="8">
        <f t="shared" si="501"/>
        <v>0.1446615418513281</v>
      </c>
      <c r="BM290" s="8">
        <f t="shared" si="502"/>
        <v>0.24534572931453213</v>
      </c>
      <c r="BN290" s="8">
        <f t="shared" si="503"/>
        <v>0.75437314925608356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1.3072916666666701</v>
      </c>
      <c r="F291">
        <f>VLOOKUP(B291,home!$B$2:$E$405,3,FALSE)</f>
        <v>0.97</v>
      </c>
      <c r="G291">
        <f>VLOOKUP(C291,away!$B$2:$E$405,4,FALSE)</f>
        <v>0.53</v>
      </c>
      <c r="H291">
        <f>VLOOKUP(A291,away!$A$2:$E$405,3,FALSE)</f>
        <v>1.1328125</v>
      </c>
      <c r="I291">
        <f>VLOOKUP(C291,away!$B$2:$E$405,3,FALSE)</f>
        <v>0.96</v>
      </c>
      <c r="J291">
        <f>VLOOKUP(B291,home!$B$2:$E$405,4,FALSE)</f>
        <v>1.35</v>
      </c>
      <c r="K291" s="3">
        <f t="shared" si="448"/>
        <v>0.6720786458333351</v>
      </c>
      <c r="L291" s="3">
        <f t="shared" si="449"/>
        <v>1.4681249999999999</v>
      </c>
      <c r="M291" s="5">
        <f t="shared" si="450"/>
        <v>0.11763088554272931</v>
      </c>
      <c r="N291" s="5">
        <f t="shared" si="451"/>
        <v>7.905720626373354E-2</v>
      </c>
      <c r="O291" s="5">
        <f t="shared" si="452"/>
        <v>0.17269684383741946</v>
      </c>
      <c r="P291" s="5">
        <f t="shared" si="453"/>
        <v>0.11606586094594379</v>
      </c>
      <c r="Q291" s="5">
        <f t="shared" si="454"/>
        <v>2.6566330064548348E-2</v>
      </c>
      <c r="R291" s="5">
        <f t="shared" si="455"/>
        <v>0.12677027692940573</v>
      </c>
      <c r="S291" s="5">
        <f t="shared" si="456"/>
        <v>2.8630414569627918E-2</v>
      </c>
      <c r="T291" s="5">
        <f t="shared" si="457"/>
        <v>3.9002693326015039E-2</v>
      </c>
      <c r="U291" s="5">
        <f t="shared" si="458"/>
        <v>8.5199596050631862E-2</v>
      </c>
      <c r="V291" s="5">
        <f t="shared" si="459"/>
        <v>3.1388333476189112E-3</v>
      </c>
      <c r="W291" s="5">
        <f t="shared" si="460"/>
        <v>5.9515543781810242E-3</v>
      </c>
      <c r="X291" s="5">
        <f t="shared" si="461"/>
        <v>8.7376257714670159E-3</v>
      </c>
      <c r="Y291" s="5">
        <f t="shared" si="462"/>
        <v>6.4139634178675062E-3</v>
      </c>
      <c r="Z291" s="5">
        <f t="shared" si="463"/>
        <v>6.2038204272327938E-2</v>
      </c>
      <c r="AA291" s="5">
        <f t="shared" si="464"/>
        <v>4.1694552317277978E-2</v>
      </c>
      <c r="AB291" s="5">
        <f t="shared" si="465"/>
        <v>1.4011009130011664E-2</v>
      </c>
      <c r="AC291" s="5">
        <f t="shared" si="466"/>
        <v>1.9356703873750706E-4</v>
      </c>
      <c r="AD291" s="5">
        <f t="shared" si="467"/>
        <v>9.9997815177283963E-4</v>
      </c>
      <c r="AE291" s="5">
        <f t="shared" si="468"/>
        <v>1.4680929240715001E-3</v>
      </c>
      <c r="AF291" s="5">
        <f t="shared" si="469"/>
        <v>1.0776719620762356E-3</v>
      </c>
      <c r="AG291" s="5">
        <f t="shared" si="470"/>
        <v>5.2738571644105785E-4</v>
      </c>
      <c r="AH291" s="5">
        <f t="shared" si="471"/>
        <v>2.2769959661827866E-2</v>
      </c>
      <c r="AI291" s="5">
        <f t="shared" si="472"/>
        <v>1.5303203655200935E-2</v>
      </c>
      <c r="AJ291" s="5">
        <f t="shared" si="473"/>
        <v>5.1424781947495939E-3</v>
      </c>
      <c r="AK291" s="5">
        <f t="shared" si="474"/>
        <v>1.1520499271182537E-3</v>
      </c>
      <c r="AL291" s="5">
        <f t="shared" si="475"/>
        <v>7.6396687479376919E-6</v>
      </c>
      <c r="AM291" s="5">
        <f t="shared" si="476"/>
        <v>1.3441279242128231E-4</v>
      </c>
      <c r="AN291" s="5">
        <f t="shared" si="477"/>
        <v>1.9733478087349506E-4</v>
      </c>
      <c r="AO291" s="5">
        <f t="shared" si="478"/>
        <v>1.4485606258494996E-4</v>
      </c>
      <c r="AP291" s="5">
        <f t="shared" si="479"/>
        <v>7.0888935627509906E-5</v>
      </c>
      <c r="AQ291" s="5">
        <f t="shared" si="480"/>
        <v>2.6018454654534497E-5</v>
      </c>
      <c r="AR291" s="5">
        <f t="shared" si="481"/>
        <v>6.6858294057042071E-3</v>
      </c>
      <c r="AS291" s="5">
        <f t="shared" si="482"/>
        <v>4.4934031732583746E-3</v>
      </c>
      <c r="AT291" s="5">
        <f t="shared" si="483"/>
        <v>1.5099601599333496E-3</v>
      </c>
      <c r="AU291" s="5">
        <f t="shared" si="484"/>
        <v>3.3827065985009725E-4</v>
      </c>
      <c r="AV291" s="5">
        <f t="shared" si="485"/>
        <v>5.6836121749300511E-5</v>
      </c>
      <c r="AW291" s="5">
        <f t="shared" si="486"/>
        <v>2.0938962455880077E-7</v>
      </c>
      <c r="AX291" s="5">
        <f t="shared" si="487"/>
        <v>1.5055994585528758E-5</v>
      </c>
      <c r="AY291" s="5">
        <f t="shared" si="488"/>
        <v>2.2104082050879404E-5</v>
      </c>
      <c r="AZ291" s="5">
        <f t="shared" si="489"/>
        <v>1.6225777730473665E-5</v>
      </c>
      <c r="BA291" s="5">
        <f t="shared" si="490"/>
        <v>7.9404899768505495E-6</v>
      </c>
      <c r="BB291" s="5">
        <f t="shared" si="491"/>
        <v>2.914407961815929E-6</v>
      </c>
      <c r="BC291" s="5">
        <f t="shared" si="492"/>
        <v>8.5574303778820213E-7</v>
      </c>
      <c r="BD291" s="5">
        <f t="shared" si="493"/>
        <v>1.6359388827082487E-3</v>
      </c>
      <c r="BE291" s="5">
        <f t="shared" si="494"/>
        <v>1.0994795889566588E-3</v>
      </c>
      <c r="BF291" s="5">
        <f t="shared" si="495"/>
        <v>3.6946837663369159E-4</v>
      </c>
      <c r="BG291" s="5">
        <f t="shared" si="496"/>
        <v>8.2770602082070691E-5</v>
      </c>
      <c r="BH291" s="5">
        <f t="shared" si="497"/>
        <v>1.3907088540531973E-5</v>
      </c>
      <c r="BI291" s="5">
        <f t="shared" si="498"/>
        <v>1.8693314467610044E-6</v>
      </c>
      <c r="BJ291" s="8">
        <f t="shared" si="499"/>
        <v>0.17044110949767927</v>
      </c>
      <c r="BK291" s="8">
        <f t="shared" si="500"/>
        <v>0.26568930519545625</v>
      </c>
      <c r="BL291" s="8">
        <f t="shared" si="501"/>
        <v>0.50102770309450662</v>
      </c>
      <c r="BM291" s="8">
        <f t="shared" si="502"/>
        <v>0.36038702378376369</v>
      </c>
      <c r="BN291" s="8">
        <f t="shared" si="503"/>
        <v>0.63878740358378017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1.3072916666666701</v>
      </c>
      <c r="F292">
        <f>VLOOKUP(B292,home!$B$2:$E$405,3,FALSE)</f>
        <v>0.87</v>
      </c>
      <c r="G292">
        <f>VLOOKUP(C292,away!$B$2:$E$405,4,FALSE)</f>
        <v>0.97</v>
      </c>
      <c r="H292">
        <f>VLOOKUP(A292,away!$A$2:$E$405,3,FALSE)</f>
        <v>1.1328125</v>
      </c>
      <c r="I292">
        <f>VLOOKUP(C292,away!$B$2:$E$405,3,FALSE)</f>
        <v>0.97</v>
      </c>
      <c r="J292">
        <f>VLOOKUP(B292,home!$B$2:$E$405,4,FALSE)</f>
        <v>0.82</v>
      </c>
      <c r="K292" s="3">
        <f t="shared" si="448"/>
        <v>1.103223437500003</v>
      </c>
      <c r="L292" s="3">
        <f t="shared" si="449"/>
        <v>0.90103906249999999</v>
      </c>
      <c r="M292" s="5">
        <f t="shared" si="450"/>
        <v>0.13475964429387352</v>
      </c>
      <c r="N292" s="5">
        <f t="shared" si="451"/>
        <v>0.14866999801416478</v>
      </c>
      <c r="O292" s="5">
        <f t="shared" si="452"/>
        <v>0.12142370355738527</v>
      </c>
      <c r="P292" s="5">
        <f t="shared" si="453"/>
        <v>0.13395747563255991</v>
      </c>
      <c r="Q292" s="5">
        <f t="shared" si="454"/>
        <v>8.2008113131152777E-2</v>
      </c>
      <c r="R292" s="5">
        <f t="shared" si="455"/>
        <v>5.4703750009312165E-2</v>
      </c>
      <c r="S292" s="5">
        <f t="shared" si="456"/>
        <v>3.3290020487727882E-2</v>
      </c>
      <c r="T292" s="5">
        <f t="shared" si="457"/>
        <v>7.3892513373087831E-2</v>
      </c>
      <c r="U292" s="5">
        <f t="shared" si="458"/>
        <v>6.0350459129414176E-2</v>
      </c>
      <c r="V292" s="5">
        <f t="shared" si="459"/>
        <v>3.6768731895955812E-3</v>
      </c>
      <c r="W292" s="5">
        <f t="shared" si="460"/>
        <v>3.0157757490479817E-2</v>
      </c>
      <c r="X292" s="5">
        <f t="shared" si="461"/>
        <v>2.7173317536324286E-2</v>
      </c>
      <c r="Y292" s="5">
        <f t="shared" si="462"/>
        <v>1.2242110278972221E-2</v>
      </c>
      <c r="Z292" s="5">
        <f t="shared" si="463"/>
        <v>1.6430071874541666E-2</v>
      </c>
      <c r="AA292" s="5">
        <f t="shared" si="464"/>
        <v>1.8126040371803973E-2</v>
      </c>
      <c r="AB292" s="5">
        <f t="shared" si="465"/>
        <v>9.9985362836227092E-3</v>
      </c>
      <c r="AC292" s="5">
        <f t="shared" si="466"/>
        <v>2.2843664236433015E-4</v>
      </c>
      <c r="AD292" s="5">
        <f t="shared" si="467"/>
        <v>8.3176862214846495E-3</v>
      </c>
      <c r="AE292" s="5">
        <f t="shared" si="468"/>
        <v>7.4945601951756967E-3</v>
      </c>
      <c r="AF292" s="5">
        <f t="shared" si="469"/>
        <v>3.3764457460554631E-3</v>
      </c>
      <c r="AG292" s="5">
        <f t="shared" si="470"/>
        <v>1.0141031698693093E-3</v>
      </c>
      <c r="AH292" s="5">
        <f t="shared" si="471"/>
        <v>3.7010341396611604E-3</v>
      </c>
      <c r="AI292" s="5">
        <f t="shared" si="472"/>
        <v>4.0830676058618513E-3</v>
      </c>
      <c r="AJ292" s="5">
        <f t="shared" si="473"/>
        <v>2.2522679398419097E-3</v>
      </c>
      <c r="AK292" s="5">
        <f t="shared" si="474"/>
        <v>8.2825159292114687E-4</v>
      </c>
      <c r="AL292" s="5">
        <f t="shared" si="475"/>
        <v>9.0830741245863544E-6</v>
      </c>
      <c r="AM292" s="5">
        <f t="shared" si="476"/>
        <v>1.8352532770625433E-3</v>
      </c>
      <c r="AN292" s="5">
        <f t="shared" si="477"/>
        <v>1.6536348922144867E-3</v>
      </c>
      <c r="AO292" s="5">
        <f t="shared" si="478"/>
        <v>7.4499481649911476E-4</v>
      </c>
      <c r="AP292" s="5">
        <f t="shared" si="479"/>
        <v>2.2375647700857397E-4</v>
      </c>
      <c r="AQ292" s="5">
        <f t="shared" si="480"/>
        <v>5.0403331568027075E-5</v>
      </c>
      <c r="AR292" s="5">
        <f t="shared" si="481"/>
        <v>6.6695526629615722E-4</v>
      </c>
      <c r="AS292" s="5">
        <f t="shared" si="482"/>
        <v>7.3580068154197639E-4</v>
      </c>
      <c r="AT292" s="5">
        <f t="shared" si="483"/>
        <v>4.0587627860279221E-4</v>
      </c>
      <c r="AU292" s="5">
        <f t="shared" si="484"/>
        <v>1.4925740775996037E-4</v>
      </c>
      <c r="AV292" s="5">
        <f t="shared" si="485"/>
        <v>4.1166067615320771E-5</v>
      </c>
      <c r="AW292" s="5">
        <f t="shared" si="486"/>
        <v>2.5080573125595232E-7</v>
      </c>
      <c r="AX292" s="5">
        <f t="shared" si="487"/>
        <v>3.3744907150068051E-4</v>
      </c>
      <c r="AY292" s="5">
        <f t="shared" si="488"/>
        <v>3.0405479502646865E-4</v>
      </c>
      <c r="AZ292" s="5">
        <f t="shared" si="489"/>
        <v>1.3698262372963945E-4</v>
      </c>
      <c r="BA292" s="5">
        <f t="shared" si="490"/>
        <v>4.1142231621381532E-5</v>
      </c>
      <c r="BB292" s="5">
        <f t="shared" si="491"/>
        <v>9.2676894523218679E-6</v>
      </c>
      <c r="BC292" s="5">
        <f t="shared" si="492"/>
        <v>1.6701100431322471E-6</v>
      </c>
      <c r="BD292" s="5">
        <f t="shared" si="493"/>
        <v>1.0015879131215453E-4</v>
      </c>
      <c r="BE292" s="5">
        <f t="shared" si="494"/>
        <v>1.1049752604724054E-4</v>
      </c>
      <c r="BF292" s="5">
        <f t="shared" si="495"/>
        <v>6.0951730260541429E-5</v>
      </c>
      <c r="BG292" s="5">
        <f t="shared" si="496"/>
        <v>2.2414459126535811E-5</v>
      </c>
      <c r="BH292" s="5">
        <f t="shared" si="497"/>
        <v>6.1820391618200375E-6</v>
      </c>
      <c r="BI292" s="5">
        <f t="shared" si="498"/>
        <v>1.3640340989725491E-6</v>
      </c>
      <c r="BJ292" s="8">
        <f t="shared" si="499"/>
        <v>0.39968521447249317</v>
      </c>
      <c r="BK292" s="8">
        <f t="shared" si="500"/>
        <v>0.30622558811527228</v>
      </c>
      <c r="BL292" s="8">
        <f t="shared" si="501"/>
        <v>0.2777677349116478</v>
      </c>
      <c r="BM292" s="8">
        <f t="shared" si="502"/>
        <v>0.32428212074621127</v>
      </c>
      <c r="BN292" s="8">
        <f t="shared" si="503"/>
        <v>0.67552268463844833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1.3072916666666701</v>
      </c>
      <c r="F293">
        <f>VLOOKUP(B293,home!$B$2:$E$405,3,FALSE)</f>
        <v>1</v>
      </c>
      <c r="G293">
        <f>VLOOKUP(C293,away!$B$2:$E$405,4,FALSE)</f>
        <v>1.38</v>
      </c>
      <c r="H293">
        <f>VLOOKUP(A293,away!$A$2:$E$405,3,FALSE)</f>
        <v>1.1328125</v>
      </c>
      <c r="I293">
        <f>VLOOKUP(C293,away!$B$2:$E$405,3,FALSE)</f>
        <v>1.43</v>
      </c>
      <c r="J293">
        <f>VLOOKUP(B293,home!$B$2:$E$405,4,FALSE)</f>
        <v>1.05</v>
      </c>
      <c r="K293" s="3">
        <f t="shared" si="448"/>
        <v>1.8040625000000046</v>
      </c>
      <c r="L293" s="3">
        <f t="shared" si="449"/>
        <v>1.70091796875</v>
      </c>
      <c r="M293" s="5">
        <f t="shared" si="450"/>
        <v>3.0047360200945884E-2</v>
      </c>
      <c r="N293" s="5">
        <f t="shared" si="451"/>
        <v>5.4207315762519068E-2</v>
      </c>
      <c r="O293" s="5">
        <f t="shared" si="452"/>
        <v>5.1108094879292465E-2</v>
      </c>
      <c r="P293" s="5">
        <f t="shared" si="453"/>
        <v>9.2202197418173787E-2</v>
      </c>
      <c r="Q293" s="5">
        <f t="shared" si="454"/>
        <v>4.8896692796409909E-2</v>
      </c>
      <c r="R293" s="5">
        <f t="shared" si="455"/>
        <v>4.3465338464384211E-2</v>
      </c>
      <c r="S293" s="5">
        <f t="shared" si="456"/>
        <v>7.0732047273759174E-2</v>
      </c>
      <c r="T293" s="5">
        <f t="shared" si="457"/>
        <v>8.3169263389862289E-2</v>
      </c>
      <c r="U293" s="5">
        <f t="shared" si="458"/>
        <v>7.8414187173403344E-2</v>
      </c>
      <c r="V293" s="5">
        <f t="shared" si="459"/>
        <v>2.4116188365863846E-2</v>
      </c>
      <c r="W293" s="5">
        <f t="shared" si="460"/>
        <v>2.9404229949341162E-2</v>
      </c>
      <c r="X293" s="5">
        <f t="shared" si="461"/>
        <v>5.001418307809128E-2</v>
      </c>
      <c r="Y293" s="5">
        <f t="shared" si="462"/>
        <v>4.2535011344938832E-2</v>
      </c>
      <c r="Z293" s="5">
        <f t="shared" si="463"/>
        <v>2.4643658403957207E-2</v>
      </c>
      <c r="AA293" s="5">
        <f t="shared" si="464"/>
        <v>4.4458699989389158E-2</v>
      </c>
      <c r="AB293" s="5">
        <f t="shared" si="465"/>
        <v>4.0103136724803798E-2</v>
      </c>
      <c r="AC293" s="5">
        <f t="shared" si="466"/>
        <v>4.6251266871133664E-3</v>
      </c>
      <c r="AD293" s="5">
        <f t="shared" si="467"/>
        <v>1.3261767148245857E-2</v>
      </c>
      <c r="AE293" s="5">
        <f t="shared" si="468"/>
        <v>2.2557178039829821E-2</v>
      </c>
      <c r="AF293" s="5">
        <f t="shared" si="469"/>
        <v>1.9183954726119726E-2</v>
      </c>
      <c r="AG293" s="5">
        <f t="shared" si="470"/>
        <v>1.0876777768447839E-2</v>
      </c>
      <c r="AH293" s="5">
        <f t="shared" si="471"/>
        <v>1.0479210348756944E-2</v>
      </c>
      <c r="AI293" s="5">
        <f t="shared" si="472"/>
        <v>1.8905150419804374E-2</v>
      </c>
      <c r="AJ293" s="5">
        <f t="shared" si="473"/>
        <v>1.7053036464614209E-2</v>
      </c>
      <c r="AK293" s="5">
        <f t="shared" si="474"/>
        <v>1.0254914532314384E-2</v>
      </c>
      <c r="AL293" s="5">
        <f t="shared" si="475"/>
        <v>5.6769957964675579E-4</v>
      </c>
      <c r="AM293" s="5">
        <f t="shared" si="476"/>
        <v>4.785011359176472E-3</v>
      </c>
      <c r="AN293" s="5">
        <f t="shared" si="477"/>
        <v>8.1389118014961216E-3</v>
      </c>
      <c r="AO293" s="5">
        <f t="shared" si="478"/>
        <v>6.9218106646180945E-3</v>
      </c>
      <c r="AP293" s="5">
        <f t="shared" si="479"/>
        <v>3.9244773785780977E-3</v>
      </c>
      <c r="AQ293" s="5">
        <f t="shared" si="480"/>
        <v>1.6688035227940964E-3</v>
      </c>
      <c r="AR293" s="5">
        <f t="shared" si="481"/>
        <v>3.5648554361023283E-3</v>
      </c>
      <c r="AS293" s="5">
        <f t="shared" si="482"/>
        <v>6.4312220101933725E-3</v>
      </c>
      <c r="AT293" s="5">
        <f t="shared" si="483"/>
        <v>5.8011632288822558E-3</v>
      </c>
      <c r="AU293" s="5">
        <f t="shared" si="484"/>
        <v>3.4885536792018078E-3</v>
      </c>
      <c r="AV293" s="5">
        <f t="shared" si="485"/>
        <v>1.573392217971257E-3</v>
      </c>
      <c r="AW293" s="5">
        <f t="shared" si="486"/>
        <v>4.8389487246829622E-5</v>
      </c>
      <c r="AX293" s="5">
        <f t="shared" si="487"/>
        <v>1.4387432591940533E-3</v>
      </c>
      <c r="AY293" s="5">
        <f t="shared" si="488"/>
        <v>2.4471842619811042E-3</v>
      </c>
      <c r="AZ293" s="5">
        <f t="shared" si="489"/>
        <v>2.081229842022934E-3</v>
      </c>
      <c r="BA293" s="5">
        <f t="shared" si="490"/>
        <v>1.1800004117985105E-3</v>
      </c>
      <c r="BB293" s="5">
        <f t="shared" si="491"/>
        <v>5.0177097589012177E-4</v>
      </c>
      <c r="BC293" s="5">
        <f t="shared" si="492"/>
        <v>1.7069425381774622E-4</v>
      </c>
      <c r="BD293" s="5">
        <f t="shared" si="493"/>
        <v>1.0105877778770944E-3</v>
      </c>
      <c r="BE293" s="5">
        <f t="shared" si="494"/>
        <v>1.8231635130264E-3</v>
      </c>
      <c r="BF293" s="5">
        <f t="shared" si="495"/>
        <v>1.6445504626095993E-3</v>
      </c>
      <c r="BG293" s="5">
        <f t="shared" si="496"/>
        <v>9.8895727298387937E-4</v>
      </c>
      <c r="BH293" s="5">
        <f t="shared" si="497"/>
        <v>4.4603518257312113E-4</v>
      </c>
      <c r="BI293" s="5">
        <f t="shared" si="498"/>
        <v>1.6093506931216472E-4</v>
      </c>
      <c r="BJ293" s="8">
        <f t="shared" si="499"/>
        <v>0.40736501173517314</v>
      </c>
      <c r="BK293" s="8">
        <f t="shared" si="500"/>
        <v>0.22473780378748393</v>
      </c>
      <c r="BL293" s="8">
        <f t="shared" si="501"/>
        <v>0.34117518484749615</v>
      </c>
      <c r="BM293" s="8">
        <f t="shared" si="502"/>
        <v>0.67559586447765096</v>
      </c>
      <c r="BN293" s="8">
        <f t="shared" si="503"/>
        <v>0.31992699952172532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1.3072916666666701</v>
      </c>
      <c r="F294">
        <f>VLOOKUP(B294,home!$B$2:$E$405,3,FALSE)</f>
        <v>0.92</v>
      </c>
      <c r="G294">
        <f>VLOOKUP(C294,away!$B$2:$E$405,4,FALSE)</f>
        <v>1.07</v>
      </c>
      <c r="H294">
        <f>VLOOKUP(A294,away!$A$2:$E$405,3,FALSE)</f>
        <v>1.1328125</v>
      </c>
      <c r="I294">
        <f>VLOOKUP(C294,away!$B$2:$E$405,3,FALSE)</f>
        <v>1.1200000000000001</v>
      </c>
      <c r="J294">
        <f>VLOOKUP(B294,home!$B$2:$E$405,4,FALSE)</f>
        <v>1.24</v>
      </c>
      <c r="K294" s="3">
        <f t="shared" si="448"/>
        <v>1.2868979166666703</v>
      </c>
      <c r="L294" s="3">
        <f t="shared" si="449"/>
        <v>1.57325</v>
      </c>
      <c r="M294" s="5">
        <f t="shared" si="450"/>
        <v>5.7260289887815001E-2</v>
      </c>
      <c r="N294" s="5">
        <f t="shared" si="451"/>
        <v>7.3688147764358725E-2</v>
      </c>
      <c r="O294" s="5">
        <f t="shared" si="452"/>
        <v>9.0084751066004942E-2</v>
      </c>
      <c r="P294" s="5">
        <f t="shared" si="453"/>
        <v>0.11592987847027734</v>
      </c>
      <c r="Q294" s="5">
        <f t="shared" si="454"/>
        <v>4.7414561920489519E-2</v>
      </c>
      <c r="R294" s="5">
        <f t="shared" si="455"/>
        <v>7.0862917307296144E-2</v>
      </c>
      <c r="S294" s="5">
        <f t="shared" si="456"/>
        <v>5.867826004926175E-2</v>
      </c>
      <c r="T294" s="5">
        <f t="shared" si="457"/>
        <v>7.4594959541410127E-2</v>
      </c>
      <c r="U294" s="5">
        <f t="shared" si="458"/>
        <v>9.1193340651681928E-2</v>
      </c>
      <c r="V294" s="5">
        <f t="shared" si="459"/>
        <v>1.3200079787087487E-2</v>
      </c>
      <c r="W294" s="5">
        <f t="shared" si="460"/>
        <v>2.0339233651713605E-2</v>
      </c>
      <c r="X294" s="5">
        <f t="shared" si="461"/>
        <v>3.1998699342558432E-2</v>
      </c>
      <c r="Y294" s="5">
        <f t="shared" si="462"/>
        <v>2.5170976870340027E-2</v>
      </c>
      <c r="Z294" s="5">
        <f t="shared" si="463"/>
        <v>3.71616948845679E-2</v>
      </c>
      <c r="AA294" s="5">
        <f t="shared" si="464"/>
        <v>4.7823307726752882E-2</v>
      </c>
      <c r="AB294" s="5">
        <f t="shared" si="465"/>
        <v>3.0771857540833693E-2</v>
      </c>
      <c r="AC294" s="5">
        <f t="shared" si="466"/>
        <v>1.6703151177207244E-3</v>
      </c>
      <c r="AD294" s="5">
        <f t="shared" si="467"/>
        <v>6.5436293532467153E-3</v>
      </c>
      <c r="AE294" s="5">
        <f t="shared" si="468"/>
        <v>1.0294764879995394E-2</v>
      </c>
      <c r="AF294" s="5">
        <f t="shared" si="469"/>
        <v>8.0981194237263777E-3</v>
      </c>
      <c r="AG294" s="5">
        <f t="shared" si="470"/>
        <v>4.246788794459176E-3</v>
      </c>
      <c r="AH294" s="5">
        <f t="shared" si="471"/>
        <v>1.461615911928661E-2</v>
      </c>
      <c r="AI294" s="5">
        <f t="shared" si="472"/>
        <v>1.8809504720278491E-2</v>
      </c>
      <c r="AJ294" s="5">
        <f t="shared" si="473"/>
        <v>1.2102956219029151E-2</v>
      </c>
      <c r="AK294" s="5">
        <f t="shared" si="474"/>
        <v>5.1917563812588462E-3</v>
      </c>
      <c r="AL294" s="5">
        <f t="shared" si="475"/>
        <v>1.3526961109265151E-4</v>
      </c>
      <c r="AM294" s="5">
        <f t="shared" si="476"/>
        <v>1.6841965964264135E-3</v>
      </c>
      <c r="AN294" s="5">
        <f t="shared" si="477"/>
        <v>2.6496622953278547E-3</v>
      </c>
      <c r="AO294" s="5">
        <f t="shared" si="478"/>
        <v>2.0842906030622741E-3</v>
      </c>
      <c r="AP294" s="5">
        <f t="shared" si="479"/>
        <v>1.0930367304225746E-3</v>
      </c>
      <c r="AQ294" s="5">
        <f t="shared" si="480"/>
        <v>4.2990500903432874E-4</v>
      </c>
      <c r="AR294" s="5">
        <f t="shared" si="481"/>
        <v>4.5989744668835297E-3</v>
      </c>
      <c r="AS294" s="5">
        <f t="shared" si="482"/>
        <v>5.9184106602356247E-3</v>
      </c>
      <c r="AT294" s="5">
        <f t="shared" si="483"/>
        <v>3.8081951743175208E-3</v>
      </c>
      <c r="AU294" s="5">
        <f t="shared" si="484"/>
        <v>1.6335861453630953E-3</v>
      </c>
      <c r="AV294" s="5">
        <f t="shared" si="485"/>
        <v>5.255646517908257E-4</v>
      </c>
      <c r="AW294" s="5">
        <f t="shared" si="486"/>
        <v>7.6074582719914719E-6</v>
      </c>
      <c r="AX294" s="5">
        <f t="shared" si="487"/>
        <v>3.6123151519970809E-4</v>
      </c>
      <c r="AY294" s="5">
        <f t="shared" si="488"/>
        <v>5.683074812879407E-4</v>
      </c>
      <c r="AZ294" s="5">
        <f t="shared" si="489"/>
        <v>4.470448724681264E-4</v>
      </c>
      <c r="BA294" s="5">
        <f t="shared" si="490"/>
        <v>2.3443778187016002E-4</v>
      </c>
      <c r="BB294" s="5">
        <f t="shared" si="491"/>
        <v>9.2207310081807297E-5</v>
      </c>
      <c r="BC294" s="5">
        <f t="shared" si="492"/>
        <v>2.9013030117240656E-5</v>
      </c>
      <c r="BD294" s="5">
        <f t="shared" si="493"/>
        <v>1.2058894300040848E-3</v>
      </c>
      <c r="BE294" s="5">
        <f t="shared" si="494"/>
        <v>1.551856595202615E-3</v>
      </c>
      <c r="BF294" s="5">
        <f t="shared" si="495"/>
        <v>9.9854050966583928E-4</v>
      </c>
      <c r="BG294" s="5">
        <f t="shared" si="496"/>
        <v>4.2833990053208133E-4</v>
      </c>
      <c r="BH294" s="5">
        <f t="shared" si="497"/>
        <v>1.37807431404986E-4</v>
      </c>
      <c r="BI294" s="5">
        <f t="shared" si="498"/>
        <v>3.5468819275252301E-5</v>
      </c>
      <c r="BJ294" s="8">
        <f t="shared" si="499"/>
        <v>0.31206321476759652</v>
      </c>
      <c r="BK294" s="8">
        <f t="shared" si="500"/>
        <v>0.24744240040454288</v>
      </c>
      <c r="BL294" s="8">
        <f t="shared" si="501"/>
        <v>0.40229918451709812</v>
      </c>
      <c r="BM294" s="8">
        <f t="shared" si="502"/>
        <v>0.54316524813454781</v>
      </c>
      <c r="BN294" s="8">
        <f t="shared" si="503"/>
        <v>0.45524054641624173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1.3072916666666701</v>
      </c>
      <c r="F295">
        <f>VLOOKUP(B295,home!$B$2:$E$405,3,FALSE)</f>
        <v>0.62</v>
      </c>
      <c r="G295">
        <f>VLOOKUP(C295,away!$B$2:$E$405,4,FALSE)</f>
        <v>0.97</v>
      </c>
      <c r="H295">
        <f>VLOOKUP(A295,away!$A$2:$E$405,3,FALSE)</f>
        <v>1.1328125</v>
      </c>
      <c r="I295">
        <f>VLOOKUP(C295,away!$B$2:$E$405,3,FALSE)</f>
        <v>0.97</v>
      </c>
      <c r="J295">
        <f>VLOOKUP(B295,home!$B$2:$E$405,4,FALSE)</f>
        <v>1.27</v>
      </c>
      <c r="K295" s="3">
        <f t="shared" si="448"/>
        <v>0.7862052083333354</v>
      </c>
      <c r="L295" s="3">
        <f t="shared" si="449"/>
        <v>1.3955117187500001</v>
      </c>
      <c r="M295" s="5">
        <f t="shared" si="450"/>
        <v>0.11284761309373199</v>
      </c>
      <c r="N295" s="5">
        <f t="shared" si="451"/>
        <v>8.8721381162277166E-2</v>
      </c>
      <c r="O295" s="5">
        <f t="shared" si="452"/>
        <v>0.15748016650526891</v>
      </c>
      <c r="P295" s="5">
        <f t="shared" si="453"/>
        <v>0.12381172711564328</v>
      </c>
      <c r="Q295" s="5">
        <f t="shared" si="454"/>
        <v>3.4876605980154692E-2</v>
      </c>
      <c r="R295" s="5">
        <f t="shared" si="455"/>
        <v>0.10988270891440205</v>
      </c>
      <c r="S295" s="5">
        <f t="shared" si="456"/>
        <v>3.3960274726027813E-2</v>
      </c>
      <c r="T295" s="5">
        <f t="shared" si="457"/>
        <v>4.8670712355532199E-2</v>
      </c>
      <c r="U295" s="5">
        <f t="shared" si="458"/>
        <v>8.6390358054278707E-2</v>
      </c>
      <c r="V295" s="5">
        <f t="shared" si="459"/>
        <v>4.1399785386872882E-3</v>
      </c>
      <c r="W295" s="5">
        <f t="shared" si="460"/>
        <v>9.1400564235290579E-3</v>
      </c>
      <c r="X295" s="5">
        <f t="shared" si="461"/>
        <v>1.2755055849071013E-2</v>
      </c>
      <c r="Y295" s="5">
        <f t="shared" si="462"/>
        <v>8.899914955344668E-3</v>
      </c>
      <c r="Z295" s="5">
        <f t="shared" si="463"/>
        <v>5.1114202659347706E-2</v>
      </c>
      <c r="AA295" s="5">
        <f t="shared" si="464"/>
        <v>4.0186252350584782E-2</v>
      </c>
      <c r="AB295" s="5">
        <f t="shared" si="465"/>
        <v>1.5797320450713748E-2</v>
      </c>
      <c r="AC295" s="5">
        <f t="shared" si="466"/>
        <v>2.8388831132765066E-4</v>
      </c>
      <c r="AD295" s="5">
        <f t="shared" si="467"/>
        <v>1.7964899911597756E-3</v>
      </c>
      <c r="AE295" s="5">
        <f t="shared" si="468"/>
        <v>2.5070228352805507E-3</v>
      </c>
      <c r="AF295" s="5">
        <f t="shared" si="469"/>
        <v>1.7492898729039304E-3</v>
      </c>
      <c r="AG295" s="5">
        <f t="shared" si="470"/>
        <v>8.1371817237604405E-4</v>
      </c>
      <c r="AH295" s="5">
        <f t="shared" si="471"/>
        <v>1.7832617201420545E-2</v>
      </c>
      <c r="AI295" s="5">
        <f t="shared" si="472"/>
        <v>1.4020096521971457E-2</v>
      </c>
      <c r="AJ295" s="5">
        <f t="shared" si="473"/>
        <v>5.5113364534550204E-3</v>
      </c>
      <c r="AK295" s="5">
        <f t="shared" si="474"/>
        <v>1.4443471415279035E-3</v>
      </c>
      <c r="AL295" s="5">
        <f t="shared" si="475"/>
        <v>1.2458819879238429E-5</v>
      </c>
      <c r="AM295" s="5">
        <f t="shared" si="476"/>
        <v>2.8248195755370474E-4</v>
      </c>
      <c r="AN295" s="5">
        <f t="shared" si="477"/>
        <v>3.9420688210163498E-4</v>
      </c>
      <c r="AO295" s="5">
        <f t="shared" si="478"/>
        <v>2.7506016179236573E-4</v>
      </c>
      <c r="AP295" s="5">
        <f t="shared" si="479"/>
        <v>1.2794989304750577E-4</v>
      </c>
      <c r="AQ295" s="5">
        <f t="shared" si="480"/>
        <v>4.4638893790150888E-5</v>
      </c>
      <c r="AR295" s="5">
        <f t="shared" si="481"/>
        <v>4.9771252561130385E-3</v>
      </c>
      <c r="AS295" s="5">
        <f t="shared" si="482"/>
        <v>3.9130417988834558E-3</v>
      </c>
      <c r="AT295" s="5">
        <f t="shared" si="483"/>
        <v>1.5382269213541084E-3</v>
      </c>
      <c r="AU295" s="5">
        <f t="shared" si="484"/>
        <v>4.0312067238905072E-4</v>
      </c>
      <c r="AV295" s="5">
        <f t="shared" si="485"/>
        <v>7.9233893054776958E-5</v>
      </c>
      <c r="AW295" s="5">
        <f t="shared" si="486"/>
        <v>3.7970280963220714E-7</v>
      </c>
      <c r="AX295" s="5">
        <f t="shared" si="487"/>
        <v>3.7014797714819786E-5</v>
      </c>
      <c r="AY295" s="5">
        <f t="shared" si="488"/>
        <v>5.1654583978191729E-5</v>
      </c>
      <c r="AZ295" s="5">
        <f t="shared" si="489"/>
        <v>3.604228863436129E-5</v>
      </c>
      <c r="BA295" s="5">
        <f t="shared" si="490"/>
        <v>1.6765812053273701E-5</v>
      </c>
      <c r="BB295" s="5">
        <f t="shared" si="491"/>
        <v>5.8492217986758657E-6</v>
      </c>
      <c r="BC295" s="5">
        <f t="shared" si="492"/>
        <v>1.6325315131240244E-6</v>
      </c>
      <c r="BD295" s="5">
        <f t="shared" si="493"/>
        <v>1.1576061034320553E-3</v>
      </c>
      <c r="BE295" s="5">
        <f t="shared" si="494"/>
        <v>9.1011594771673958E-4</v>
      </c>
      <c r="BF295" s="5">
        <f t="shared" si="495"/>
        <v>3.5776894914106512E-4</v>
      </c>
      <c r="BG295" s="5">
        <f t="shared" si="496"/>
        <v>9.3759937064883203E-5</v>
      </c>
      <c r="BH295" s="5">
        <f t="shared" si="497"/>
        <v>1.8428637713354227E-5</v>
      </c>
      <c r="BI295" s="5">
        <f t="shared" si="498"/>
        <v>2.8977381905454448E-6</v>
      </c>
      <c r="BJ295" s="8">
        <f t="shared" si="499"/>
        <v>0.21120354462160687</v>
      </c>
      <c r="BK295" s="8">
        <f t="shared" si="500"/>
        <v>0.27510759518927547</v>
      </c>
      <c r="BL295" s="8">
        <f t="shared" si="501"/>
        <v>0.46199652944867625</v>
      </c>
      <c r="BM295" s="8">
        <f t="shared" si="502"/>
        <v>0.37175039426625961</v>
      </c>
      <c r="BN295" s="8">
        <f t="shared" si="503"/>
        <v>0.62762020277147812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1.4472727272727299</v>
      </c>
      <c r="F296">
        <f>VLOOKUP(B296,home!$B$2:$E$405,3,FALSE)</f>
        <v>0.43</v>
      </c>
      <c r="G296">
        <f>VLOOKUP(C296,away!$B$2:$E$405,4,FALSE)</f>
        <v>0.99</v>
      </c>
      <c r="H296">
        <f>VLOOKUP(A296,away!$A$2:$E$405,3,FALSE)</f>
        <v>1.2145454545454499</v>
      </c>
      <c r="I296">
        <f>VLOOKUP(C296,away!$B$2:$E$405,3,FALSE)</f>
        <v>0.79</v>
      </c>
      <c r="J296">
        <f>VLOOKUP(B296,home!$B$2:$E$405,4,FALSE)</f>
        <v>1.65</v>
      </c>
      <c r="K296" s="3">
        <f t="shared" si="448"/>
        <v>0.6161040000000011</v>
      </c>
      <c r="L296" s="3">
        <f t="shared" si="449"/>
        <v>1.5831599999999939</v>
      </c>
      <c r="M296" s="5">
        <f t="shared" si="450"/>
        <v>0.11088473950506697</v>
      </c>
      <c r="N296" s="5">
        <f t="shared" si="451"/>
        <v>6.8316531548029899E-2</v>
      </c>
      <c r="O296" s="5">
        <f t="shared" si="452"/>
        <v>0.17554828419484114</v>
      </c>
      <c r="P296" s="5">
        <f t="shared" si="453"/>
        <v>0.1081560000855786</v>
      </c>
      <c r="Q296" s="5">
        <f t="shared" si="454"/>
        <v>2.1045044176433741E-2</v>
      </c>
      <c r="R296" s="5">
        <f t="shared" si="455"/>
        <v>0.13896051080295185</v>
      </c>
      <c r="S296" s="5">
        <f t="shared" si="456"/>
        <v>2.6373602911285057E-2</v>
      </c>
      <c r="T296" s="5">
        <f t="shared" si="457"/>
        <v>3.331767213836271E-2</v>
      </c>
      <c r="U296" s="5">
        <f t="shared" si="458"/>
        <v>8.5614126547741989E-2</v>
      </c>
      <c r="V296" s="5">
        <f t="shared" si="459"/>
        <v>2.8582867133144117E-3</v>
      </c>
      <c r="W296" s="5">
        <f t="shared" si="460"/>
        <v>4.3219786324258528E-3</v>
      </c>
      <c r="X296" s="5">
        <f t="shared" si="461"/>
        <v>6.8423836917112868E-3</v>
      </c>
      <c r="Y296" s="5">
        <f t="shared" si="462"/>
        <v>5.4162940826848003E-3</v>
      </c>
      <c r="Z296" s="5">
        <f t="shared" si="463"/>
        <v>7.3332240760933462E-2</v>
      </c>
      <c r="AA296" s="5">
        <f t="shared" si="464"/>
        <v>4.5180286861774228E-2</v>
      </c>
      <c r="AB296" s="5">
        <f t="shared" si="465"/>
        <v>1.3917877728343298E-2</v>
      </c>
      <c r="AC296" s="5">
        <f t="shared" si="466"/>
        <v>1.7424673324621201E-4</v>
      </c>
      <c r="AD296" s="5">
        <f t="shared" si="467"/>
        <v>6.6569708083802554E-4</v>
      </c>
      <c r="AE296" s="5">
        <f t="shared" si="468"/>
        <v>1.0539049904995245E-3</v>
      </c>
      <c r="AF296" s="5">
        <f t="shared" si="469"/>
        <v>8.3425011237961053E-4</v>
      </c>
      <c r="AG296" s="5">
        <f t="shared" si="470"/>
        <v>4.4025046930496636E-4</v>
      </c>
      <c r="AH296" s="5">
        <f t="shared" si="471"/>
        <v>2.9024167570769751E-2</v>
      </c>
      <c r="AI296" s="5">
        <f t="shared" si="472"/>
        <v>1.7881905737021558E-2</v>
      </c>
      <c r="AJ296" s="5">
        <f t="shared" si="473"/>
        <v>5.5085568261009736E-3</v>
      </c>
      <c r="AK296" s="5">
        <f t="shared" si="474"/>
        <v>1.1312812982627069E-3</v>
      </c>
      <c r="AL296" s="5">
        <f t="shared" si="475"/>
        <v>6.7983492697037561E-6</v>
      </c>
      <c r="AM296" s="5">
        <f t="shared" si="476"/>
        <v>8.2027726858526363E-5</v>
      </c>
      <c r="AN296" s="5">
        <f t="shared" si="477"/>
        <v>1.2986301605334409E-4</v>
      </c>
      <c r="AO296" s="5">
        <f t="shared" si="478"/>
        <v>1.0279696624750574E-4</v>
      </c>
      <c r="AP296" s="5">
        <f t="shared" si="479"/>
        <v>5.4248015028133516E-5</v>
      </c>
      <c r="AQ296" s="5">
        <f t="shared" si="480"/>
        <v>2.1470821867984885E-5</v>
      </c>
      <c r="AR296" s="5">
        <f t="shared" si="481"/>
        <v>9.1899802262679214E-3</v>
      </c>
      <c r="AS296" s="5">
        <f t="shared" si="482"/>
        <v>5.6619835773245811E-3</v>
      </c>
      <c r="AT296" s="5">
        <f t="shared" si="483"/>
        <v>1.7441853649619945E-3</v>
      </c>
      <c r="AU296" s="5">
        <f t="shared" si="484"/>
        <v>3.5819986003151558E-4</v>
      </c>
      <c r="AV296" s="5">
        <f t="shared" si="485"/>
        <v>5.5172091641214317E-5</v>
      </c>
      <c r="AW296" s="5">
        <f t="shared" si="486"/>
        <v>1.8419583641481107E-7</v>
      </c>
      <c r="AX296" s="5">
        <f t="shared" si="487"/>
        <v>8.4229351047409325E-6</v>
      </c>
      <c r="AY296" s="5">
        <f t="shared" si="488"/>
        <v>1.3334853940421602E-5</v>
      </c>
      <c r="AZ296" s="5">
        <f t="shared" si="489"/>
        <v>1.0555603682158893E-5</v>
      </c>
      <c r="BA296" s="5">
        <f t="shared" si="490"/>
        <v>5.5704031751488697E-6</v>
      </c>
      <c r="BB296" s="5">
        <f t="shared" si="491"/>
        <v>2.2047098726921628E-6</v>
      </c>
      <c r="BC296" s="5">
        <f t="shared" si="492"/>
        <v>6.9808169641026139E-7</v>
      </c>
      <c r="BD296" s="5">
        <f t="shared" si="493"/>
        <v>2.4248681825030467E-3</v>
      </c>
      <c r="BE296" s="5">
        <f t="shared" si="494"/>
        <v>1.4939709867128597E-3</v>
      </c>
      <c r="BF296" s="5">
        <f t="shared" si="495"/>
        <v>4.602207503988706E-4</v>
      </c>
      <c r="BG296" s="5">
        <f t="shared" si="496"/>
        <v>9.4514615067915446E-5</v>
      </c>
      <c r="BH296" s="5">
        <f t="shared" si="497"/>
        <v>1.4557708100450769E-5</v>
      </c>
      <c r="BI296" s="5">
        <f t="shared" si="498"/>
        <v>1.793812438304028E-6</v>
      </c>
      <c r="BJ296" s="8">
        <f t="shared" si="499"/>
        <v>0.1426852000561975</v>
      </c>
      <c r="BK296" s="8">
        <f t="shared" si="500"/>
        <v>0.24846700915170136</v>
      </c>
      <c r="BL296" s="8">
        <f t="shared" si="501"/>
        <v>0.53426644474325613</v>
      </c>
      <c r="BM296" s="8">
        <f t="shared" si="502"/>
        <v>0.37582663374108205</v>
      </c>
      <c r="BN296" s="8">
        <f t="shared" si="503"/>
        <v>0.62291111031290214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1.4472727272727299</v>
      </c>
      <c r="F297">
        <f>VLOOKUP(B297,home!$B$2:$E$405,3,FALSE)</f>
        <v>0.69</v>
      </c>
      <c r="G297">
        <f>VLOOKUP(C297,away!$B$2:$E$405,4,FALSE)</f>
        <v>0.86</v>
      </c>
      <c r="H297">
        <f>VLOOKUP(A297,away!$A$2:$E$405,3,FALSE)</f>
        <v>1.2145454545454499</v>
      </c>
      <c r="I297">
        <f>VLOOKUP(C297,away!$B$2:$E$405,3,FALSE)</f>
        <v>0.81</v>
      </c>
      <c r="J297">
        <f>VLOOKUP(B297,home!$B$2:$E$405,4,FALSE)</f>
        <v>0.97</v>
      </c>
      <c r="K297" s="3">
        <f t="shared" si="448"/>
        <v>0.85881163636363789</v>
      </c>
      <c r="L297" s="3">
        <f t="shared" si="449"/>
        <v>0.95426836363636003</v>
      </c>
      <c r="M297" s="5">
        <f t="shared" si="450"/>
        <v>0.16315085750932287</v>
      </c>
      <c r="N297" s="5">
        <f t="shared" si="451"/>
        <v>0.1401158549117123</v>
      </c>
      <c r="O297" s="5">
        <f t="shared" si="452"/>
        <v>0.15568970182129049</v>
      </c>
      <c r="P297" s="5">
        <f t="shared" si="453"/>
        <v>0.13370812758610934</v>
      </c>
      <c r="Q297" s="5">
        <f t="shared" si="454"/>
        <v>6.0166563318608847E-2</v>
      </c>
      <c r="R297" s="5">
        <f t="shared" si="455"/>
        <v>7.4284878496017837E-2</v>
      </c>
      <c r="S297" s="5">
        <f t="shared" si="456"/>
        <v>2.7394681915112979E-2</v>
      </c>
      <c r="T297" s="5">
        <f t="shared" si="457"/>
        <v>5.7415047923672316E-2</v>
      </c>
      <c r="U297" s="5">
        <f t="shared" si="458"/>
        <v>6.3796718058239096E-2</v>
      </c>
      <c r="V297" s="5">
        <f t="shared" si="459"/>
        <v>2.4945499184720987E-3</v>
      </c>
      <c r="W297" s="5">
        <f t="shared" si="460"/>
        <v>1.7223914899343634E-2</v>
      </c>
      <c r="X297" s="5">
        <f t="shared" si="461"/>
        <v>1.6436237086408571E-2</v>
      </c>
      <c r="Y297" s="5">
        <f t="shared" si="462"/>
        <v>7.842290534393179E-3</v>
      </c>
      <c r="Z297" s="5">
        <f t="shared" si="463"/>
        <v>2.3629236481773595E-2</v>
      </c>
      <c r="AA297" s="5">
        <f t="shared" si="464"/>
        <v>2.0293063248935352E-2</v>
      </c>
      <c r="AB297" s="5">
        <f t="shared" si="465"/>
        <v>8.7139594278244845E-3</v>
      </c>
      <c r="AC297" s="5">
        <f t="shared" si="466"/>
        <v>1.2777346218894618E-4</v>
      </c>
      <c r="AD297" s="5">
        <f t="shared" si="467"/>
        <v>3.6980246348233361E-3</v>
      </c>
      <c r="AE297" s="5">
        <f t="shared" si="468"/>
        <v>3.5289079169598127E-3</v>
      </c>
      <c r="AF297" s="5">
        <f t="shared" si="469"/>
        <v>1.6837625916703179E-3</v>
      </c>
      <c r="AG297" s="5">
        <f t="shared" si="470"/>
        <v>5.3558712436845045E-4</v>
      </c>
      <c r="AH297" s="5">
        <f t="shared" si="471"/>
        <v>5.6371582078596659E-3</v>
      </c>
      <c r="AI297" s="5">
        <f t="shared" si="472"/>
        <v>4.8412570649326728E-3</v>
      </c>
      <c r="AJ297" s="5">
        <f t="shared" si="473"/>
        <v>2.0788639509959255E-3</v>
      </c>
      <c r="AK297" s="5">
        <f t="shared" si="474"/>
        <v>5.9511751717739611E-4</v>
      </c>
      <c r="AL297" s="5">
        <f t="shared" si="475"/>
        <v>4.1886020448289211E-6</v>
      </c>
      <c r="AM297" s="5">
        <f t="shared" si="476"/>
        <v>6.3518131758913497E-4</v>
      </c>
      <c r="AN297" s="5">
        <f t="shared" si="477"/>
        <v>6.06133436548171E-4</v>
      </c>
      <c r="AO297" s="5">
        <f t="shared" si="478"/>
        <v>2.8920698132005323E-4</v>
      </c>
      <c r="AP297" s="5">
        <f t="shared" si="479"/>
        <v>9.1993690938832866E-5</v>
      </c>
      <c r="AQ297" s="5">
        <f t="shared" si="480"/>
        <v>2.1946667229267266E-5</v>
      </c>
      <c r="AR297" s="5">
        <f t="shared" si="481"/>
        <v>1.0758723477147041E-3</v>
      </c>
      <c r="AS297" s="5">
        <f t="shared" si="482"/>
        <v>9.23971691459254E-4</v>
      </c>
      <c r="AT297" s="5">
        <f t="shared" si="483"/>
        <v>3.967588201479001E-4</v>
      </c>
      <c r="AU297" s="5">
        <f t="shared" si="484"/>
        <v>1.1358036385764147E-4</v>
      </c>
      <c r="AV297" s="5">
        <f t="shared" si="485"/>
        <v>2.4386034535839605E-5</v>
      </c>
      <c r="AW297" s="5">
        <f t="shared" si="486"/>
        <v>9.5353150310496571E-8</v>
      </c>
      <c r="AX297" s="5">
        <f t="shared" si="487"/>
        <v>9.09168511243894E-5</v>
      </c>
      <c r="AY297" s="5">
        <f t="shared" si="488"/>
        <v>8.6759074749441636E-5</v>
      </c>
      <c r="AZ297" s="5">
        <f t="shared" si="489"/>
        <v>4.1395720145877148E-5</v>
      </c>
      <c r="BA297" s="5">
        <f t="shared" si="490"/>
        <v>1.3167542041718299E-5</v>
      </c>
      <c r="BB297" s="5">
        <f t="shared" si="491"/>
        <v>3.1413421993158736E-6</v>
      </c>
      <c r="BC297" s="5">
        <f t="shared" si="492"/>
        <v>5.9953669603260078E-7</v>
      </c>
      <c r="BD297" s="5">
        <f t="shared" si="493"/>
        <v>1.7111182412255321E-4</v>
      </c>
      <c r="BE297" s="5">
        <f t="shared" si="494"/>
        <v>1.4695282567585692E-4</v>
      </c>
      <c r="BF297" s="5">
        <f t="shared" si="495"/>
        <v>6.310239834347155E-5</v>
      </c>
      <c r="BG297" s="5">
        <f t="shared" si="496"/>
        <v>1.806435799327564E-5</v>
      </c>
      <c r="BH297" s="5">
        <f t="shared" si="497"/>
        <v>3.8784702120159024E-6</v>
      </c>
      <c r="BI297" s="5">
        <f t="shared" si="498"/>
        <v>6.6617506987380073E-7</v>
      </c>
      <c r="BJ297" s="8">
        <f t="shared" si="499"/>
        <v>0.31052663310254297</v>
      </c>
      <c r="BK297" s="8">
        <f t="shared" si="500"/>
        <v>0.32696693806800042</v>
      </c>
      <c r="BL297" s="8">
        <f t="shared" si="501"/>
        <v>0.33886906310240533</v>
      </c>
      <c r="BM297" s="8">
        <f t="shared" si="502"/>
        <v>0.27278922339006156</v>
      </c>
      <c r="BN297" s="8">
        <f t="shared" si="503"/>
        <v>0.72711598364306174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1.4472727272727299</v>
      </c>
      <c r="F298">
        <f>VLOOKUP(B298,home!$B$2:$E$405,3,FALSE)</f>
        <v>1.04</v>
      </c>
      <c r="G298">
        <f>VLOOKUP(C298,away!$B$2:$E$405,4,FALSE)</f>
        <v>0.74</v>
      </c>
      <c r="H298">
        <f>VLOOKUP(A298,away!$A$2:$E$405,3,FALSE)</f>
        <v>1.2145454545454499</v>
      </c>
      <c r="I298">
        <f>VLOOKUP(C298,away!$B$2:$E$405,3,FALSE)</f>
        <v>0.96</v>
      </c>
      <c r="J298">
        <f>VLOOKUP(B298,home!$B$2:$E$405,4,FALSE)</f>
        <v>0.57999999999999996</v>
      </c>
      <c r="K298" s="3">
        <f t="shared" si="448"/>
        <v>1.1138210909090929</v>
      </c>
      <c r="L298" s="3">
        <f t="shared" si="449"/>
        <v>0.67625890909090647</v>
      </c>
      <c r="M298" s="5">
        <f t="shared" si="450"/>
        <v>0.16694681338772577</v>
      </c>
      <c r="N298" s="5">
        <f t="shared" si="451"/>
        <v>0.18594888181131344</v>
      </c>
      <c r="O298" s="5">
        <f t="shared" si="452"/>
        <v>0.11289926989778655</v>
      </c>
      <c r="P298" s="5">
        <f t="shared" si="453"/>
        <v>0.12574958796039271</v>
      </c>
      <c r="Q298" s="5">
        <f t="shared" si="454"/>
        <v>0.10355689319620159</v>
      </c>
      <c r="R298" s="5">
        <f t="shared" si="455"/>
        <v>3.8174568549118472E-2</v>
      </c>
      <c r="S298" s="5">
        <f t="shared" si="456"/>
        <v>2.3679635674572198E-2</v>
      </c>
      <c r="T298" s="5">
        <f t="shared" si="457"/>
        <v>7.0031271621706803E-2</v>
      </c>
      <c r="U298" s="5">
        <f t="shared" si="458"/>
        <v>4.2519639586363081E-2</v>
      </c>
      <c r="V298" s="5">
        <f t="shared" si="459"/>
        <v>1.9818051088682808E-3</v>
      </c>
      <c r="W298" s="5">
        <f t="shared" si="460"/>
        <v>3.844795058364988E-2</v>
      </c>
      <c r="X298" s="5">
        <f t="shared" si="461"/>
        <v>2.6000769118480146E-2</v>
      </c>
      <c r="Y298" s="5">
        <f t="shared" si="462"/>
        <v>8.7916258797939573E-3</v>
      </c>
      <c r="Z298" s="5">
        <f t="shared" si="463"/>
        <v>8.6052973606809621E-3</v>
      </c>
      <c r="AA298" s="5">
        <f t="shared" si="464"/>
        <v>9.584761693870807E-3</v>
      </c>
      <c r="AB298" s="5">
        <f t="shared" si="465"/>
        <v>5.3378548629854361E-3</v>
      </c>
      <c r="AC298" s="5">
        <f t="shared" si="466"/>
        <v>9.3297369234298841E-5</v>
      </c>
      <c r="AD298" s="5">
        <f t="shared" si="467"/>
        <v>1.070603456557496E-2</v>
      </c>
      <c r="AE298" s="5">
        <f t="shared" si="468"/>
        <v>7.2400512560052577E-3</v>
      </c>
      <c r="AF298" s="5">
        <f t="shared" si="469"/>
        <v>2.4480745820741816E-3</v>
      </c>
      <c r="AG298" s="5">
        <f t="shared" si="470"/>
        <v>5.5184408208222102E-4</v>
      </c>
      <c r="AH298" s="5">
        <f t="shared" si="471"/>
        <v>1.4548522513842411E-3</v>
      </c>
      <c r="AI298" s="5">
        <f t="shared" si="472"/>
        <v>1.620445121748345E-3</v>
      </c>
      <c r="AJ298" s="5">
        <f t="shared" si="473"/>
        <v>9.0244297663203007E-4</v>
      </c>
      <c r="AK298" s="5">
        <f t="shared" si="474"/>
        <v>3.3505334023851215E-4</v>
      </c>
      <c r="AL298" s="5">
        <f t="shared" si="475"/>
        <v>2.8109804556147945E-6</v>
      </c>
      <c r="AM298" s="5">
        <f t="shared" si="476"/>
        <v>2.3849214198278282E-3</v>
      </c>
      <c r="AN298" s="5">
        <f t="shared" si="477"/>
        <v>1.6128243576403027E-3</v>
      </c>
      <c r="AO298" s="5">
        <f t="shared" si="478"/>
        <v>5.4534342032653649E-4</v>
      </c>
      <c r="AP298" s="5">
        <f t="shared" si="479"/>
        <v>1.229311155033091E-4</v>
      </c>
      <c r="AQ298" s="5">
        <f t="shared" si="480"/>
        <v>2.0783315515899005E-5</v>
      </c>
      <c r="AR298" s="5">
        <f t="shared" si="481"/>
        <v>1.9677135928191123E-4</v>
      </c>
      <c r="AS298" s="5">
        <f t="shared" si="482"/>
        <v>2.1916809005504342E-4</v>
      </c>
      <c r="AT298" s="5">
        <f t="shared" si="483"/>
        <v>1.2205702057878542E-4</v>
      </c>
      <c r="AU298" s="5">
        <f t="shared" si="484"/>
        <v>4.5316561271392113E-5</v>
      </c>
      <c r="AV298" s="5">
        <f t="shared" si="485"/>
        <v>1.2618635427887688E-5</v>
      </c>
      <c r="AW298" s="5">
        <f t="shared" si="486"/>
        <v>5.8814412354413586E-8</v>
      </c>
      <c r="AX298" s="5">
        <f t="shared" si="487"/>
        <v>4.4272929626084913E-4</v>
      </c>
      <c r="AY298" s="5">
        <f t="shared" si="488"/>
        <v>2.9939963091194649E-4</v>
      </c>
      <c r="AZ298" s="5">
        <f t="shared" si="489"/>
        <v>1.012358338913665E-4</v>
      </c>
      <c r="BA298" s="5">
        <f t="shared" si="490"/>
        <v>2.2820544862761241E-5</v>
      </c>
      <c r="BB298" s="5">
        <f t="shared" si="491"/>
        <v>3.8581491934377513E-6</v>
      </c>
      <c r="BC298" s="5">
        <f t="shared" si="492"/>
        <v>5.2182155293283491E-7</v>
      </c>
      <c r="BD298" s="5">
        <f t="shared" si="493"/>
        <v>2.2178064128053342E-5</v>
      </c>
      <c r="BE298" s="5">
        <f t="shared" si="494"/>
        <v>2.4702395581360191E-5</v>
      </c>
      <c r="BF298" s="5">
        <f t="shared" si="495"/>
        <v>1.3757024597249287E-5</v>
      </c>
      <c r="BG298" s="5">
        <f t="shared" si="496"/>
        <v>5.1076213815238064E-6</v>
      </c>
      <c r="BH298" s="5">
        <f t="shared" si="497"/>
        <v>1.4222441047798647E-6</v>
      </c>
      <c r="BI298" s="5">
        <f t="shared" si="498"/>
        <v>3.1682509606498655E-7</v>
      </c>
      <c r="BJ298" s="8">
        <f t="shared" si="499"/>
        <v>0.45928076560236963</v>
      </c>
      <c r="BK298" s="8">
        <f t="shared" si="500"/>
        <v>0.31875335011216088</v>
      </c>
      <c r="BL298" s="8">
        <f t="shared" si="501"/>
        <v>0.21349230412163156</v>
      </c>
      <c r="BM298" s="8">
        <f t="shared" si="502"/>
        <v>0.26655636157780488</v>
      </c>
      <c r="BN298" s="8">
        <f t="shared" si="503"/>
        <v>0.73327601480253846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1.4472727272727299</v>
      </c>
      <c r="F299">
        <f>VLOOKUP(B299,home!$B$2:$E$405,3,FALSE)</f>
        <v>1.49</v>
      </c>
      <c r="G299">
        <f>VLOOKUP(C299,away!$B$2:$E$405,4,FALSE)</f>
        <v>1.23</v>
      </c>
      <c r="H299">
        <f>VLOOKUP(A299,away!$A$2:$E$405,3,FALSE)</f>
        <v>1.2145454545454499</v>
      </c>
      <c r="I299">
        <f>VLOOKUP(C299,away!$B$2:$E$405,3,FALSE)</f>
        <v>0.99</v>
      </c>
      <c r="J299">
        <f>VLOOKUP(B299,home!$B$2:$E$405,4,FALSE)</f>
        <v>0.63</v>
      </c>
      <c r="K299" s="3">
        <f t="shared" si="448"/>
        <v>2.6524167272727319</v>
      </c>
      <c r="L299" s="3">
        <f t="shared" si="449"/>
        <v>0.75751199999999719</v>
      </c>
      <c r="M299" s="5">
        <f t="shared" si="450"/>
        <v>3.3043555396273398E-2</v>
      </c>
      <c r="N299" s="5">
        <f t="shared" si="451"/>
        <v>8.7645279061638715E-2</v>
      </c>
      <c r="O299" s="5">
        <f t="shared" si="452"/>
        <v>2.5030889735341764E-2</v>
      </c>
      <c r="P299" s="5">
        <f t="shared" si="453"/>
        <v>6.6392350632539829E-2</v>
      </c>
      <c r="Q299" s="5">
        <f t="shared" si="454"/>
        <v>0.11623590212478853</v>
      </c>
      <c r="R299" s="5">
        <f t="shared" si="455"/>
        <v>9.4805996725990677E-3</v>
      </c>
      <c r="S299" s="5">
        <f t="shared" si="456"/>
        <v>3.3349500149515016E-2</v>
      </c>
      <c r="T299" s="5">
        <f t="shared" si="457"/>
        <v>8.8050090690352495E-2</v>
      </c>
      <c r="U299" s="5">
        <f t="shared" si="458"/>
        <v>2.5146501156178152E-2</v>
      </c>
      <c r="V299" s="5">
        <f t="shared" si="459"/>
        <v>7.445229589294838E-3</v>
      </c>
      <c r="W299" s="5">
        <f t="shared" si="460"/>
        <v>0.1027686837018084</v>
      </c>
      <c r="X299" s="5">
        <f t="shared" si="461"/>
        <v>7.7848511128323999E-2</v>
      </c>
      <c r="Y299" s="5">
        <f t="shared" si="462"/>
        <v>2.9485590680919369E-2</v>
      </c>
      <c r="Z299" s="5">
        <f t="shared" si="463"/>
        <v>2.3938893397299466E-3</v>
      </c>
      <c r="AA299" s="5">
        <f t="shared" si="464"/>
        <v>6.3495921279395863E-3</v>
      </c>
      <c r="AB299" s="5">
        <f t="shared" si="465"/>
        <v>8.4208821857531101E-3</v>
      </c>
      <c r="AC299" s="5">
        <f t="shared" si="466"/>
        <v>9.3495215539058339E-4</v>
      </c>
      <c r="AD299" s="5">
        <f t="shared" si="467"/>
        <v>6.8146343922619312E-2</v>
      </c>
      <c r="AE299" s="5">
        <f t="shared" si="468"/>
        <v>5.1621673277511014E-2</v>
      </c>
      <c r="AF299" s="5">
        <f t="shared" si="469"/>
        <v>1.9552018483896885E-2</v>
      </c>
      <c r="AG299" s="5">
        <f t="shared" si="470"/>
        <v>4.9369628752578814E-3</v>
      </c>
      <c r="AH299" s="5">
        <f t="shared" si="471"/>
        <v>4.5334997537937598E-4</v>
      </c>
      <c r="AI299" s="5">
        <f t="shared" si="472"/>
        <v>1.2024730580049382E-3</v>
      </c>
      <c r="AJ299" s="5">
        <f t="shared" si="473"/>
        <v>1.5947298265735462E-3</v>
      </c>
      <c r="AK299" s="5">
        <f t="shared" si="474"/>
        <v>1.4099626891614721E-3</v>
      </c>
      <c r="AL299" s="5">
        <f t="shared" si="475"/>
        <v>7.5141637249290721E-5</v>
      </c>
      <c r="AM299" s="5">
        <f t="shared" si="476"/>
        <v>3.6150500504567175E-2</v>
      </c>
      <c r="AN299" s="5">
        <f t="shared" si="477"/>
        <v>2.7384437938215593E-2</v>
      </c>
      <c r="AO299" s="5">
        <f t="shared" si="478"/>
        <v>1.0372020175726743E-2</v>
      </c>
      <c r="AP299" s="5">
        <f t="shared" si="479"/>
        <v>2.6189765824516965E-3</v>
      </c>
      <c r="AQ299" s="5">
        <f t="shared" si="480"/>
        <v>4.9597654723153545E-4</v>
      </c>
      <c r="AR299" s="5">
        <f t="shared" si="481"/>
        <v>6.868360930991614E-5</v>
      </c>
      <c r="AS299" s="5">
        <f t="shared" si="482"/>
        <v>1.8217755422308672E-4</v>
      </c>
      <c r="AT299" s="5">
        <f t="shared" si="483"/>
        <v>2.4160539607747519E-4</v>
      </c>
      <c r="AU299" s="5">
        <f t="shared" si="484"/>
        <v>2.1361273131841629E-4</v>
      </c>
      <c r="AV299" s="5">
        <f t="shared" si="485"/>
        <v>1.4164749542684585E-4</v>
      </c>
      <c r="AW299" s="5">
        <f t="shared" si="486"/>
        <v>4.1938165379415294E-6</v>
      </c>
      <c r="AX299" s="5">
        <f t="shared" si="487"/>
        <v>1.5981032039599222E-2</v>
      </c>
      <c r="AY299" s="5">
        <f t="shared" si="488"/>
        <v>1.2105823542380843E-2</v>
      </c>
      <c r="AZ299" s="5">
        <f t="shared" si="489"/>
        <v>4.5851533016179804E-3</v>
      </c>
      <c r="BA299" s="5">
        <f t="shared" si="490"/>
        <v>1.1577695492717424E-3</v>
      </c>
      <c r="BB299" s="5">
        <f t="shared" si="491"/>
        <v>2.1925608170198315E-4</v>
      </c>
      <c r="BC299" s="5">
        <f t="shared" si="492"/>
        <v>3.321782259244642E-5</v>
      </c>
      <c r="BD299" s="5">
        <f t="shared" si="493"/>
        <v>8.6714430425954986E-6</v>
      </c>
      <c r="BE299" s="5">
        <f t="shared" si="494"/>
        <v>2.3000280575773058E-5</v>
      </c>
      <c r="BF299" s="5">
        <f t="shared" si="495"/>
        <v>3.050316446557328E-5</v>
      </c>
      <c r="BG299" s="5">
        <f t="shared" si="496"/>
        <v>2.696903455441259E-5</v>
      </c>
      <c r="BH299" s="5">
        <f t="shared" si="497"/>
        <v>1.7883279592630072E-5</v>
      </c>
      <c r="BI299" s="5">
        <f t="shared" si="498"/>
        <v>9.4867819859974149E-6</v>
      </c>
      <c r="BJ299" s="8">
        <f t="shared" si="499"/>
        <v>0.7573952200324735</v>
      </c>
      <c r="BK299" s="8">
        <f t="shared" si="500"/>
        <v>0.15334655310264378</v>
      </c>
      <c r="BL299" s="8">
        <f t="shared" si="501"/>
        <v>8.0053221197503729E-2</v>
      </c>
      <c r="BM299" s="8">
        <f t="shared" si="502"/>
        <v>0.64325867732332676</v>
      </c>
      <c r="BN299" s="8">
        <f t="shared" si="503"/>
        <v>0.33782857662318128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1.4472727272727299</v>
      </c>
      <c r="F300">
        <f>VLOOKUP(B300,home!$B$2:$E$405,3,FALSE)</f>
        <v>0.82</v>
      </c>
      <c r="G300">
        <f>VLOOKUP(C300,away!$B$2:$E$405,4,FALSE)</f>
        <v>0.63</v>
      </c>
      <c r="H300">
        <f>VLOOKUP(A300,away!$A$2:$E$405,3,FALSE)</f>
        <v>1.2145454545454499</v>
      </c>
      <c r="I300">
        <f>VLOOKUP(C300,away!$B$2:$E$405,3,FALSE)</f>
        <v>0.75</v>
      </c>
      <c r="J300">
        <f>VLOOKUP(B300,home!$B$2:$E$405,4,FALSE)</f>
        <v>0.97</v>
      </c>
      <c r="K300" s="3">
        <f t="shared" si="448"/>
        <v>0.74766109090909227</v>
      </c>
      <c r="L300" s="3">
        <f t="shared" si="449"/>
        <v>0.8835818181818148</v>
      </c>
      <c r="M300" s="5">
        <f t="shared" si="450"/>
        <v>0.19568620275362611</v>
      </c>
      <c r="N300" s="5">
        <f t="shared" si="451"/>
        <v>0.14630695982663391</v>
      </c>
      <c r="O300" s="5">
        <f t="shared" si="452"/>
        <v>0.1729047708221442</v>
      </c>
      <c r="P300" s="5">
        <f t="shared" si="453"/>
        <v>0.12927416957627091</v>
      </c>
      <c r="Q300" s="5">
        <f t="shared" si="454"/>
        <v>5.4694010595786907E-2</v>
      </c>
      <c r="R300" s="5">
        <f t="shared" si="455"/>
        <v>7.6387755887670078E-2</v>
      </c>
      <c r="S300" s="5">
        <f t="shared" si="456"/>
        <v>2.1350267270343833E-2</v>
      </c>
      <c r="T300" s="5">
        <f t="shared" si="457"/>
        <v>4.8326633325880837E-2</v>
      </c>
      <c r="U300" s="5">
        <f t="shared" si="458"/>
        <v>5.7112152899072843E-2</v>
      </c>
      <c r="V300" s="5">
        <f t="shared" si="459"/>
        <v>1.5671564603413643E-3</v>
      </c>
      <c r="W300" s="5">
        <f t="shared" si="460"/>
        <v>1.3630861209413167E-2</v>
      </c>
      <c r="X300" s="5">
        <f t="shared" si="461"/>
        <v>1.2043981130797257E-2</v>
      </c>
      <c r="Y300" s="5">
        <f t="shared" si="462"/>
        <v>5.320921372848654E-3</v>
      </c>
      <c r="Z300" s="5">
        <f t="shared" si="463"/>
        <v>2.2498277411352057E-2</v>
      </c>
      <c r="AA300" s="5">
        <f t="shared" si="464"/>
        <v>1.6821086632946868E-2</v>
      </c>
      <c r="AB300" s="5">
        <f t="shared" si="465"/>
        <v>6.2882359911326999E-3</v>
      </c>
      <c r="AC300" s="5">
        <f t="shared" si="466"/>
        <v>6.4705906432052949E-5</v>
      </c>
      <c r="AD300" s="5">
        <f t="shared" si="467"/>
        <v>2.5478161404650689E-3</v>
      </c>
      <c r="AE300" s="5">
        <f t="shared" si="468"/>
        <v>2.2512040177850995E-3</v>
      </c>
      <c r="AF300" s="5">
        <f t="shared" si="469"/>
        <v>9.9456146956638223E-4</v>
      </c>
      <c r="AG300" s="5">
        <f t="shared" si="470"/>
        <v>2.9292547719101395E-4</v>
      </c>
      <c r="AH300" s="5">
        <f t="shared" si="471"/>
        <v>4.9697672152703249E-3</v>
      </c>
      <c r="AI300" s="5">
        <f t="shared" si="472"/>
        <v>3.7157015777332532E-3</v>
      </c>
      <c r="AJ300" s="5">
        <f t="shared" si="473"/>
        <v>1.3890427475503392E-3</v>
      </c>
      <c r="AK300" s="5">
        <f t="shared" si="474"/>
        <v>3.4617773865094995E-4</v>
      </c>
      <c r="AL300" s="5">
        <f t="shared" si="475"/>
        <v>1.7098399791047176E-6</v>
      </c>
      <c r="AM300" s="5">
        <f t="shared" si="476"/>
        <v>3.8098059900318148E-4</v>
      </c>
      <c r="AN300" s="5">
        <f t="shared" si="477"/>
        <v>3.3662753035922798E-4</v>
      </c>
      <c r="AO300" s="5">
        <f t="shared" si="478"/>
        <v>1.4871898266243034E-4</v>
      </c>
      <c r="AP300" s="5">
        <f t="shared" si="479"/>
        <v>4.3801796366340009E-5</v>
      </c>
      <c r="AQ300" s="5">
        <f t="shared" si="480"/>
        <v>9.6756177182500774E-6</v>
      </c>
      <c r="AR300" s="5">
        <f t="shared" si="481"/>
        <v>8.7823919040178598E-4</v>
      </c>
      <c r="AS300" s="5">
        <f t="shared" si="482"/>
        <v>6.5662527117491736E-4</v>
      </c>
      <c r="AT300" s="5">
        <f t="shared" si="483"/>
        <v>2.4546658328255855E-4</v>
      </c>
      <c r="AU300" s="5">
        <f t="shared" si="484"/>
        <v>6.1175271146255103E-5</v>
      </c>
      <c r="AV300" s="5">
        <f t="shared" si="485"/>
        <v>1.1434592490467151E-5</v>
      </c>
      <c r="AW300" s="5">
        <f t="shared" si="486"/>
        <v>3.1376501468039278E-8</v>
      </c>
      <c r="AX300" s="5">
        <f t="shared" si="487"/>
        <v>4.7474061710986324E-5</v>
      </c>
      <c r="AY300" s="5">
        <f t="shared" si="488"/>
        <v>4.1947217763068974E-5</v>
      </c>
      <c r="AZ300" s="5">
        <f t="shared" si="489"/>
        <v>1.8531899469380497E-5</v>
      </c>
      <c r="BA300" s="5">
        <f t="shared" si="490"/>
        <v>5.458149809172611E-6</v>
      </c>
      <c r="BB300" s="5">
        <f t="shared" si="491"/>
        <v>1.205680483074365E-6</v>
      </c>
      <c r="BC300" s="5">
        <f t="shared" si="492"/>
        <v>2.1306347067623531E-7</v>
      </c>
      <c r="BD300" s="5">
        <f t="shared" si="493"/>
        <v>1.2933269677562246E-4</v>
      </c>
      <c r="BE300" s="5">
        <f t="shared" si="494"/>
        <v>9.6697025161476715E-5</v>
      </c>
      <c r="BF300" s="5">
        <f t="shared" si="495"/>
        <v>3.6148301659946805E-5</v>
      </c>
      <c r="BG300" s="5">
        <f t="shared" si="496"/>
        <v>9.0088928845289283E-6</v>
      </c>
      <c r="BH300" s="5">
        <f t="shared" si="497"/>
        <v>1.6838996704825142E-6</v>
      </c>
      <c r="BI300" s="5">
        <f t="shared" si="498"/>
        <v>2.5179725292288364E-7</v>
      </c>
      <c r="BJ300" s="8">
        <f t="shared" si="499"/>
        <v>0.28744450916518405</v>
      </c>
      <c r="BK300" s="8">
        <f t="shared" si="500"/>
        <v>0.34798615902475649</v>
      </c>
      <c r="BL300" s="8">
        <f t="shared" si="501"/>
        <v>0.34206075503407257</v>
      </c>
      <c r="BM300" s="8">
        <f t="shared" si="502"/>
        <v>0.22469391533197142</v>
      </c>
      <c r="BN300" s="8">
        <f t="shared" si="503"/>
        <v>0.77525386946213215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1.4472727272727299</v>
      </c>
      <c r="F301">
        <f>VLOOKUP(B301,home!$B$2:$E$405,3,FALSE)</f>
        <v>1.1200000000000001</v>
      </c>
      <c r="G301">
        <f>VLOOKUP(C301,away!$B$2:$E$405,4,FALSE)</f>
        <v>0.84</v>
      </c>
      <c r="H301">
        <f>VLOOKUP(A301,away!$A$2:$E$405,3,FALSE)</f>
        <v>1.2145454545454499</v>
      </c>
      <c r="I301">
        <f>VLOOKUP(C301,away!$B$2:$E$405,3,FALSE)</f>
        <v>0.99</v>
      </c>
      <c r="J301">
        <f>VLOOKUP(B301,home!$B$2:$E$405,4,FALSE)</f>
        <v>0.76</v>
      </c>
      <c r="K301" s="3">
        <f t="shared" si="448"/>
        <v>1.3615941818181843</v>
      </c>
      <c r="L301" s="3">
        <f t="shared" si="449"/>
        <v>0.91382399999999653</v>
      </c>
      <c r="M301" s="5">
        <f t="shared" si="450"/>
        <v>0.10275392962431855</v>
      </c>
      <c r="N301" s="5">
        <f t="shared" si="451"/>
        <v>0.13990915273542731</v>
      </c>
      <c r="O301" s="5">
        <f t="shared" si="452"/>
        <v>9.3899006985012926E-2</v>
      </c>
      <c r="P301" s="5">
        <f t="shared" si="453"/>
        <v>0.12785234158929865</v>
      </c>
      <c r="Q301" s="5">
        <f t="shared" si="454"/>
        <v>9.5249744173834763E-2</v>
      </c>
      <c r="R301" s="5">
        <f t="shared" si="455"/>
        <v>4.2903583079536053E-2</v>
      </c>
      <c r="S301" s="5">
        <f t="shared" si="456"/>
        <v>3.9770306862303387E-2</v>
      </c>
      <c r="T301" s="5">
        <f t="shared" si="457"/>
        <v>8.7041502219910055E-2</v>
      </c>
      <c r="U301" s="5">
        <f t="shared" si="458"/>
        <v>5.8417269100249386E-2</v>
      </c>
      <c r="V301" s="5">
        <f t="shared" si="459"/>
        <v>5.4982778075964248E-3</v>
      </c>
      <c r="W301" s="5">
        <f t="shared" si="460"/>
        <v>4.3230499162254632E-2</v>
      </c>
      <c r="X301" s="5">
        <f t="shared" si="461"/>
        <v>3.9505067666448027E-2</v>
      </c>
      <c r="Y301" s="5">
        <f t="shared" si="462"/>
        <v>1.8050339477612028E-2</v>
      </c>
      <c r="Z301" s="5">
        <f t="shared" si="463"/>
        <v>1.306877463469127E-2</v>
      </c>
      <c r="AA301" s="5">
        <f t="shared" si="464"/>
        <v>1.7794367506088701E-2</v>
      </c>
      <c r="AB301" s="5">
        <f t="shared" si="465"/>
        <v>1.2114353632712464E-2</v>
      </c>
      <c r="AC301" s="5">
        <f t="shared" si="466"/>
        <v>4.2757956738237284E-4</v>
      </c>
      <c r="AD301" s="5">
        <f t="shared" si="467"/>
        <v>1.4715599034105457E-2</v>
      </c>
      <c r="AE301" s="5">
        <f t="shared" si="468"/>
        <v>1.3447467571742337E-2</v>
      </c>
      <c r="AF301" s="5">
        <f t="shared" si="469"/>
        <v>6.1443093031399096E-3</v>
      </c>
      <c r="AG301" s="5">
        <f t="shared" si="470"/>
        <v>1.8716057682108347E-3</v>
      </c>
      <c r="AH301" s="5">
        <f t="shared" si="471"/>
        <v>2.9856399779430174E-3</v>
      </c>
      <c r="AI301" s="5">
        <f t="shared" si="472"/>
        <v>4.0652300229709849E-3</v>
      </c>
      <c r="AJ301" s="5">
        <f t="shared" si="473"/>
        <v>2.7675967735149485E-3</v>
      </c>
      <c r="AK301" s="5">
        <f t="shared" si="474"/>
        <v>1.2561145548122441E-3</v>
      </c>
      <c r="AL301" s="5">
        <f t="shared" si="475"/>
        <v>2.128076234376448E-5</v>
      </c>
      <c r="AM301" s="5">
        <f t="shared" si="476"/>
        <v>4.0073348053614507E-3</v>
      </c>
      <c r="AN301" s="5">
        <f t="shared" si="477"/>
        <v>3.6619987211746088E-3</v>
      </c>
      <c r="AO301" s="5">
        <f t="shared" si="478"/>
        <v>1.6732111596893262E-3</v>
      </c>
      <c r="AP301" s="5">
        <f t="shared" si="479"/>
        <v>5.0967350493064437E-4</v>
      </c>
      <c r="AQ301" s="5">
        <f t="shared" si="480"/>
        <v>1.1643797024243485E-4</v>
      </c>
      <c r="AR301" s="5">
        <f t="shared" si="481"/>
        <v>5.4566989344075805E-4</v>
      </c>
      <c r="AS301" s="5">
        <f t="shared" si="482"/>
        <v>7.4298095210228478E-4</v>
      </c>
      <c r="AT301" s="5">
        <f t="shared" si="483"/>
        <v>5.0581927079210306E-4</v>
      </c>
      <c r="AU301" s="5">
        <f t="shared" si="484"/>
        <v>2.29573525387348E-4</v>
      </c>
      <c r="AV301" s="5">
        <f t="shared" si="485"/>
        <v>7.8146494116725611E-5</v>
      </c>
      <c r="AW301" s="5">
        <f t="shared" si="486"/>
        <v>7.355207474798274E-7</v>
      </c>
      <c r="AX301" s="5">
        <f t="shared" si="487"/>
        <v>9.093939592629438E-4</v>
      </c>
      <c r="AY301" s="5">
        <f t="shared" si="488"/>
        <v>8.3102602542949728E-4</v>
      </c>
      <c r="AZ301" s="5">
        <f t="shared" si="489"/>
        <v>3.7970576333104094E-4</v>
      </c>
      <c r="BA301" s="5">
        <f t="shared" si="490"/>
        <v>1.1566141315674128E-4</v>
      </c>
      <c r="BB301" s="5">
        <f t="shared" si="491"/>
        <v>2.642354380413639E-5</v>
      </c>
      <c r="BC301" s="5">
        <f t="shared" si="492"/>
        <v>4.8292936986542087E-6</v>
      </c>
      <c r="BD301" s="5">
        <f t="shared" si="493"/>
        <v>8.3107707450600843E-5</v>
      </c>
      <c r="BE301" s="5">
        <f t="shared" si="494"/>
        <v>1.1315897092898588E-4</v>
      </c>
      <c r="BF301" s="5">
        <f t="shared" si="495"/>
        <v>7.7038298218720121E-5</v>
      </c>
      <c r="BG301" s="5">
        <f t="shared" si="496"/>
        <v>3.4964966210594497E-5</v>
      </c>
      <c r="BH301" s="5">
        <f t="shared" si="497"/>
        <v>1.1902023639953726E-5</v>
      </c>
      <c r="BI301" s="5">
        <f t="shared" si="498"/>
        <v>3.2411452280046912E-6</v>
      </c>
      <c r="BJ301" s="8">
        <f t="shared" si="499"/>
        <v>0.47140098327276669</v>
      </c>
      <c r="BK301" s="8">
        <f t="shared" si="500"/>
        <v>0.27715474223867265</v>
      </c>
      <c r="BL301" s="8">
        <f t="shared" si="501"/>
        <v>0.23862876488035684</v>
      </c>
      <c r="BM301" s="8">
        <f t="shared" si="502"/>
        <v>0.3968552163343772</v>
      </c>
      <c r="BN301" s="8">
        <f t="shared" si="503"/>
        <v>0.60256775818742825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1.4472727272727299</v>
      </c>
      <c r="F302">
        <f>VLOOKUP(B302,home!$B$2:$E$405,3,FALSE)</f>
        <v>1.32</v>
      </c>
      <c r="G302">
        <f>VLOOKUP(C302,away!$B$2:$E$405,4,FALSE)</f>
        <v>1.63</v>
      </c>
      <c r="H302">
        <f>VLOOKUP(A302,away!$A$2:$E$405,3,FALSE)</f>
        <v>1.2145454545454499</v>
      </c>
      <c r="I302">
        <f>VLOOKUP(C302,away!$B$2:$E$405,3,FALSE)</f>
        <v>0.75</v>
      </c>
      <c r="J302">
        <f>VLOOKUP(B302,home!$B$2:$E$405,4,FALSE)</f>
        <v>1.65</v>
      </c>
      <c r="K302" s="3">
        <f t="shared" si="448"/>
        <v>3.1139520000000056</v>
      </c>
      <c r="L302" s="3">
        <f t="shared" si="449"/>
        <v>1.5029999999999941</v>
      </c>
      <c r="M302" s="5">
        <f t="shared" si="450"/>
        <v>9.8828731978525611E-3</v>
      </c>
      <c r="N302" s="5">
        <f t="shared" si="451"/>
        <v>3.0774792760199433E-2</v>
      </c>
      <c r="O302" s="5">
        <f t="shared" si="452"/>
        <v>1.4853958416372342E-2</v>
      </c>
      <c r="P302" s="5">
        <f t="shared" si="453"/>
        <v>4.6254513518579565E-2</v>
      </c>
      <c r="Q302" s="5">
        <f t="shared" si="454"/>
        <v>4.7915613732604376E-2</v>
      </c>
      <c r="R302" s="5">
        <f t="shared" si="455"/>
        <v>1.1162749749903772E-2</v>
      </c>
      <c r="S302" s="5">
        <f t="shared" si="456"/>
        <v>5.4120901331238029E-2</v>
      </c>
      <c r="T302" s="5">
        <f t="shared" si="457"/>
        <v>7.2017167440104099E-2</v>
      </c>
      <c r="U302" s="5">
        <f t="shared" si="458"/>
        <v>3.4760266909212419E-2</v>
      </c>
      <c r="V302" s="5">
        <f t="shared" si="459"/>
        <v>2.814449145334922E-2</v>
      </c>
      <c r="W302" s="5">
        <f t="shared" si="460"/>
        <v>4.9735640404623707E-2</v>
      </c>
      <c r="X302" s="5">
        <f t="shared" si="461"/>
        <v>7.475266752814913E-2</v>
      </c>
      <c r="Y302" s="5">
        <f t="shared" si="462"/>
        <v>5.6176629647403872E-2</v>
      </c>
      <c r="Z302" s="5">
        <f t="shared" si="463"/>
        <v>5.5925376247017667E-3</v>
      </c>
      <c r="AA302" s="5">
        <f t="shared" si="464"/>
        <v>1.7414893721515348E-2</v>
      </c>
      <c r="AB302" s="5">
        <f t="shared" si="465"/>
        <v>2.7114571566950137E-2</v>
      </c>
      <c r="AC302" s="5">
        <f t="shared" si="466"/>
        <v>8.2327384350974874E-3</v>
      </c>
      <c r="AD302" s="5">
        <f t="shared" si="467"/>
        <v>3.8718599227314771E-2</v>
      </c>
      <c r="AE302" s="5">
        <f t="shared" si="468"/>
        <v>5.8194054638653868E-2</v>
      </c>
      <c r="AF302" s="5">
        <f t="shared" si="469"/>
        <v>4.3732832060948218E-2</v>
      </c>
      <c r="AG302" s="5">
        <f t="shared" si="470"/>
        <v>2.1910148862534964E-2</v>
      </c>
      <c r="AH302" s="5">
        <f t="shared" si="471"/>
        <v>2.1013960124816821E-3</v>
      </c>
      <c r="AI302" s="5">
        <f t="shared" si="472"/>
        <v>6.543646315859371E-3</v>
      </c>
      <c r="AJ302" s="5">
        <f t="shared" si="473"/>
        <v>1.0188300266281482E-2</v>
      </c>
      <c r="AK302" s="5">
        <f t="shared" si="474"/>
        <v>1.0575292663595935E-2</v>
      </c>
      <c r="AL302" s="5">
        <f t="shared" si="475"/>
        <v>1.5412575012047707E-3</v>
      </c>
      <c r="AM302" s="5">
        <f t="shared" si="476"/>
        <v>2.4113571900219094E-2</v>
      </c>
      <c r="AN302" s="5">
        <f t="shared" si="477"/>
        <v>3.6242698566029151E-2</v>
      </c>
      <c r="AO302" s="5">
        <f t="shared" si="478"/>
        <v>2.723638797237081E-2</v>
      </c>
      <c r="AP302" s="5">
        <f t="shared" si="479"/>
        <v>1.3645430374157717E-2</v>
      </c>
      <c r="AQ302" s="5">
        <f t="shared" si="480"/>
        <v>5.127270463089746E-3</v>
      </c>
      <c r="AR302" s="5">
        <f t="shared" si="481"/>
        <v>6.3167964135199084E-4</v>
      </c>
      <c r="AS302" s="5">
        <f t="shared" si="482"/>
        <v>1.9670200825473178E-3</v>
      </c>
      <c r="AT302" s="5">
        <f t="shared" si="483"/>
        <v>3.0626030600441998E-3</v>
      </c>
      <c r="AU302" s="5">
        <f t="shared" si="484"/>
        <v>3.178932974676924E-3</v>
      </c>
      <c r="AV302" s="5">
        <f t="shared" si="485"/>
        <v>2.4747611735902934E-3</v>
      </c>
      <c r="AW302" s="5">
        <f t="shared" si="486"/>
        <v>2.0037502842284885E-4</v>
      </c>
      <c r="AX302" s="5">
        <f t="shared" si="487"/>
        <v>1.2514750907638532E-2</v>
      </c>
      <c r="AY302" s="5">
        <f t="shared" si="488"/>
        <v>1.8809670614180637E-2</v>
      </c>
      <c r="AZ302" s="5">
        <f t="shared" si="489"/>
        <v>1.4135467466556698E-2</v>
      </c>
      <c r="BA302" s="5">
        <f t="shared" si="490"/>
        <v>7.0818692007448758E-3</v>
      </c>
      <c r="BB302" s="5">
        <f t="shared" si="491"/>
        <v>2.6610123521798789E-3</v>
      </c>
      <c r="BC302" s="5">
        <f t="shared" si="492"/>
        <v>7.9990031306526792E-4</v>
      </c>
      <c r="BD302" s="5">
        <f t="shared" si="493"/>
        <v>1.5823575015867309E-4</v>
      </c>
      <c r="BE302" s="5">
        <f t="shared" si="494"/>
        <v>4.9273853067810123E-4</v>
      </c>
      <c r="BF302" s="5">
        <f t="shared" si="495"/>
        <v>7.6718206654106903E-4</v>
      </c>
      <c r="BG302" s="5">
        <f t="shared" si="496"/>
        <v>7.9632271015656639E-4</v>
      </c>
      <c r="BH302" s="5">
        <f t="shared" si="497"/>
        <v>6.1992767398436619E-4</v>
      </c>
      <c r="BI302" s="5">
        <f t="shared" si="498"/>
        <v>3.8608500405179361E-4</v>
      </c>
      <c r="BJ302" s="8">
        <f t="shared" si="499"/>
        <v>0.65629617643276861</v>
      </c>
      <c r="BK302" s="8">
        <f t="shared" si="500"/>
        <v>0.16698644605150226</v>
      </c>
      <c r="BL302" s="8">
        <f t="shared" si="501"/>
        <v>0.14925056428995373</v>
      </c>
      <c r="BM302" s="8">
        <f t="shared" si="502"/>
        <v>0.7986719274376568</v>
      </c>
      <c r="BN302" s="8">
        <f t="shared" si="503"/>
        <v>0.16084450137551204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1.4472727272727299</v>
      </c>
      <c r="F303">
        <f>VLOOKUP(B303,home!$B$2:$E$405,3,FALSE)</f>
        <v>0.92</v>
      </c>
      <c r="G303">
        <f>VLOOKUP(C303,away!$B$2:$E$405,4,FALSE)</f>
        <v>0.69</v>
      </c>
      <c r="H303">
        <f>VLOOKUP(A303,away!$A$2:$E$405,3,FALSE)</f>
        <v>1.2145454545454499</v>
      </c>
      <c r="I303">
        <f>VLOOKUP(C303,away!$B$2:$E$405,3,FALSE)</f>
        <v>0.92</v>
      </c>
      <c r="J303">
        <f>VLOOKUP(B303,home!$B$2:$E$405,4,FALSE)</f>
        <v>0.62</v>
      </c>
      <c r="K303" s="3">
        <f t="shared" si="448"/>
        <v>0.91872872727272892</v>
      </c>
      <c r="L303" s="3">
        <f t="shared" si="449"/>
        <v>0.69277672727272466</v>
      </c>
      <c r="M303" s="5">
        <f t="shared" si="450"/>
        <v>0.19958691875631365</v>
      </c>
      <c r="N303" s="5">
        <f t="shared" si="451"/>
        <v>0.18336623584927358</v>
      </c>
      <c r="O303" s="5">
        <f t="shared" si="452"/>
        <v>0.13826917238244615</v>
      </c>
      <c r="P303" s="5">
        <f t="shared" si="453"/>
        <v>0.12703186076397829</v>
      </c>
      <c r="Q303" s="5">
        <f t="shared" si="454"/>
        <v>8.4231914243297082E-2</v>
      </c>
      <c r="R303" s="5">
        <f t="shared" si="455"/>
        <v>4.789483236290961E-2</v>
      </c>
      <c r="S303" s="5">
        <f t="shared" si="456"/>
        <v>2.0213115355597791E-2</v>
      </c>
      <c r="T303" s="5">
        <f t="shared" si="457"/>
        <v>5.8353909881388152E-2</v>
      </c>
      <c r="U303" s="5">
        <f t="shared" si="458"/>
        <v>4.4002358379716652E-2</v>
      </c>
      <c r="V303" s="5">
        <f t="shared" si="459"/>
        <v>1.4294577751213493E-3</v>
      </c>
      <c r="W303" s="5">
        <f t="shared" si="460"/>
        <v>2.5795426456163322E-2</v>
      </c>
      <c r="X303" s="5">
        <f t="shared" si="461"/>
        <v>1.7870471118905083E-2</v>
      </c>
      <c r="Y303" s="5">
        <f t="shared" si="462"/>
        <v>6.1901232482884034E-3</v>
      </c>
      <c r="Z303" s="5">
        <f t="shared" si="463"/>
        <v>1.1060141739217435E-2</v>
      </c>
      <c r="AA303" s="5">
        <f t="shared" si="464"/>
        <v>1.0161269943527219E-2</v>
      </c>
      <c r="AB303" s="5">
        <f t="shared" si="465"/>
        <v>4.6677253013456986E-3</v>
      </c>
      <c r="AC303" s="5">
        <f t="shared" si="466"/>
        <v>5.6863283609943867E-5</v>
      </c>
      <c r="AD303" s="5">
        <f t="shared" si="467"/>
        <v>5.9247498293820509E-3</v>
      </c>
      <c r="AE303" s="5">
        <f t="shared" si="468"/>
        <v>4.1045287967089311E-3</v>
      </c>
      <c r="AF303" s="5">
        <f t="shared" si="469"/>
        <v>1.4217610133903337E-3</v>
      </c>
      <c r="AG303" s="5">
        <f t="shared" si="470"/>
        <v>3.2832098060683597E-4</v>
      </c>
      <c r="AH303" s="5">
        <f t="shared" si="471"/>
        <v>1.9155521993168782E-3</v>
      </c>
      <c r="AI303" s="5">
        <f t="shared" si="472"/>
        <v>1.7598728341028723E-3</v>
      </c>
      <c r="AJ303" s="5">
        <f t="shared" si="473"/>
        <v>8.0842286451859109E-4</v>
      </c>
      <c r="AK303" s="5">
        <f t="shared" si="474"/>
        <v>2.4757376980577962E-4</v>
      </c>
      <c r="AL303" s="5">
        <f t="shared" si="475"/>
        <v>1.4476797920690388E-6</v>
      </c>
      <c r="AM303" s="5">
        <f t="shared" si="476"/>
        <v>1.0886475740314984E-3</v>
      </c>
      <c r="AN303" s="5">
        <f t="shared" si="477"/>
        <v>7.5418970349093266E-4</v>
      </c>
      <c r="AO303" s="5">
        <f t="shared" si="478"/>
        <v>2.612425372636174E-4</v>
      </c>
      <c r="AP303" s="5">
        <f t="shared" si="479"/>
        <v>6.032758332997057E-5</v>
      </c>
      <c r="AQ303" s="5">
        <f t="shared" si="480"/>
        <v>1.0448386435902396E-5</v>
      </c>
      <c r="AR303" s="5">
        <f t="shared" si="481"/>
        <v>2.6540999671256354E-4</v>
      </c>
      <c r="AS303" s="5">
        <f t="shared" si="482"/>
        <v>2.4383978848519265E-4</v>
      </c>
      <c r="AT303" s="5">
        <f t="shared" si="483"/>
        <v>1.1201130926672624E-4</v>
      </c>
      <c r="AU303" s="5">
        <f t="shared" si="484"/>
        <v>3.4302669200923806E-5</v>
      </c>
      <c r="AV303" s="5">
        <f t="shared" si="485"/>
        <v>7.8787119042555401E-6</v>
      </c>
      <c r="AW303" s="5">
        <f t="shared" si="486"/>
        <v>2.5594732655672093E-8</v>
      </c>
      <c r="AX303" s="5">
        <f t="shared" si="487"/>
        <v>1.6669530002308368E-4</v>
      </c>
      <c r="AY303" s="5">
        <f t="shared" si="488"/>
        <v>1.1548262440173686E-4</v>
      </c>
      <c r="AZ303" s="5">
        <f t="shared" si="489"/>
        <v>4.0001837294950264E-5</v>
      </c>
      <c r="BA303" s="5">
        <f t="shared" si="490"/>
        <v>9.2374473086972232E-6</v>
      </c>
      <c r="BB303" s="5">
        <f t="shared" si="491"/>
        <v>1.5998721287183746E-6</v>
      </c>
      <c r="BC303" s="5">
        <f t="shared" si="492"/>
        <v>2.2167083547767273E-7</v>
      </c>
      <c r="BD303" s="5">
        <f t="shared" si="493"/>
        <v>3.0644978151332372E-5</v>
      </c>
      <c r="BE303" s="5">
        <f t="shared" si="494"/>
        <v>2.8154421774274176E-5</v>
      </c>
      <c r="BF303" s="5">
        <f t="shared" si="495"/>
        <v>1.2933138041889259E-5</v>
      </c>
      <c r="BG303" s="5">
        <f t="shared" si="496"/>
        <v>3.9606818176224774E-6</v>
      </c>
      <c r="BH303" s="5">
        <f t="shared" si="497"/>
        <v>9.0969804135913417E-7</v>
      </c>
      <c r="BI303" s="5">
        <f t="shared" si="498"/>
        <v>1.6715314474807441E-7</v>
      </c>
      <c r="BJ303" s="8">
        <f t="shared" si="499"/>
        <v>0.3900955359539483</v>
      </c>
      <c r="BK303" s="8">
        <f t="shared" si="500"/>
        <v>0.34843514623881477</v>
      </c>
      <c r="BL303" s="8">
        <f t="shared" si="501"/>
        <v>0.25046699258423044</v>
      </c>
      <c r="BM303" s="8">
        <f t="shared" si="502"/>
        <v>0.21956142512832347</v>
      </c>
      <c r="BN303" s="8">
        <f t="shared" si="503"/>
        <v>0.78038093435821843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1.6367713004484301</v>
      </c>
      <c r="F304">
        <f>VLOOKUP(B304,home!$B$2:$E$405,3,FALSE)</f>
        <v>0.89</v>
      </c>
      <c r="G304">
        <f>VLOOKUP(C304,away!$B$2:$E$405,4,FALSE)</f>
        <v>0.81</v>
      </c>
      <c r="H304">
        <f>VLOOKUP(A304,away!$A$2:$E$405,3,FALSE)</f>
        <v>1.45291479820628</v>
      </c>
      <c r="I304">
        <f>VLOOKUP(C304,away!$B$2:$E$405,3,FALSE)</f>
        <v>0.66</v>
      </c>
      <c r="J304">
        <f>VLOOKUP(B304,home!$B$2:$E$405,4,FALSE)</f>
        <v>2</v>
      </c>
      <c r="K304" s="3">
        <f t="shared" si="448"/>
        <v>1.1799484304932732</v>
      </c>
      <c r="L304" s="3">
        <f t="shared" si="449"/>
        <v>1.9178475336322898</v>
      </c>
      <c r="M304" s="5">
        <f t="shared" si="450"/>
        <v>4.514860195160552E-2</v>
      </c>
      <c r="N304" s="5">
        <f t="shared" si="451"/>
        <v>5.3273022011762462E-2</v>
      </c>
      <c r="O304" s="5">
        <f t="shared" si="452"/>
        <v>8.6588134899832622E-2</v>
      </c>
      <c r="P304" s="5">
        <f t="shared" si="453"/>
        <v>0.10216953387439731</v>
      </c>
      <c r="Q304" s="5">
        <f t="shared" si="454"/>
        <v>3.1429709355206371E-2</v>
      </c>
      <c r="R304" s="5">
        <f t="shared" si="455"/>
        <v>8.3031420479732027E-2</v>
      </c>
      <c r="S304" s="5">
        <f t="shared" si="456"/>
        <v>5.7801422418908503E-2</v>
      </c>
      <c r="T304" s="5">
        <f t="shared" si="457"/>
        <v>6.0277390569662234E-2</v>
      </c>
      <c r="U304" s="5">
        <f t="shared" si="458"/>
        <v>9.7972794276686814E-2</v>
      </c>
      <c r="V304" s="5">
        <f t="shared" si="459"/>
        <v>1.45335972778838E-2</v>
      </c>
      <c r="W304" s="5">
        <f t="shared" si="460"/>
        <v>1.2361812074845163E-2</v>
      </c>
      <c r="X304" s="5">
        <f t="shared" si="461"/>
        <v>2.370807079896765E-2</v>
      </c>
      <c r="Y304" s="5">
        <f t="shared" si="462"/>
        <v>2.2734232554489919E-2</v>
      </c>
      <c r="Z304" s="5">
        <f t="shared" si="463"/>
        <v>5.3080534993679887E-2</v>
      </c>
      <c r="AA304" s="5">
        <f t="shared" si="464"/>
        <v>6.2632293955535837E-2</v>
      </c>
      <c r="AB304" s="5">
        <f t="shared" si="465"/>
        <v>3.6951438475513937E-2</v>
      </c>
      <c r="AC304" s="5">
        <f t="shared" si="466"/>
        <v>2.0555604094220398E-3</v>
      </c>
      <c r="AD304" s="5">
        <f t="shared" si="467"/>
        <v>3.6465751889415881E-3</v>
      </c>
      <c r="AE304" s="5">
        <f t="shared" si="468"/>
        <v>6.9935752323163252E-3</v>
      </c>
      <c r="AF304" s="5">
        <f t="shared" si="469"/>
        <v>6.7063055052848678E-3</v>
      </c>
      <c r="AG304" s="5">
        <f t="shared" si="470"/>
        <v>4.2872238243650768E-3</v>
      </c>
      <c r="AH304" s="5">
        <f t="shared" si="471"/>
        <v>2.5450093280377863E-2</v>
      </c>
      <c r="AI304" s="5">
        <f t="shared" si="472"/>
        <v>3.0029797622089256E-2</v>
      </c>
      <c r="AJ304" s="5">
        <f t="shared" si="473"/>
        <v>1.7716806286107431E-2</v>
      </c>
      <c r="AK304" s="5">
        <f t="shared" si="474"/>
        <v>6.9683059235486041E-3</v>
      </c>
      <c r="AL304" s="5">
        <f t="shared" si="475"/>
        <v>1.8606613698154319E-4</v>
      </c>
      <c r="AM304" s="5">
        <f t="shared" si="476"/>
        <v>8.6055413417346761E-4</v>
      </c>
      <c r="AN304" s="5">
        <f t="shared" si="477"/>
        <v>1.6504116237816553E-3</v>
      </c>
      <c r="AO304" s="5">
        <f t="shared" si="478"/>
        <v>1.5826189310738556E-3</v>
      </c>
      <c r="AP304" s="5">
        <f t="shared" si="479"/>
        <v>1.0117406045465883E-3</v>
      </c>
      <c r="AQ304" s="5">
        <f t="shared" si="480"/>
        <v>4.8509105577632919E-4</v>
      </c>
      <c r="AR304" s="5">
        <f t="shared" si="481"/>
        <v>9.7618797256968752E-3</v>
      </c>
      <c r="AS304" s="5">
        <f t="shared" si="482"/>
        <v>1.151851466100013E-2</v>
      </c>
      <c r="AT304" s="5">
        <f t="shared" si="483"/>
        <v>6.7956266479304332E-3</v>
      </c>
      <c r="AU304" s="5">
        <f t="shared" si="484"/>
        <v>2.6728296658145917E-3</v>
      </c>
      <c r="AV304" s="5">
        <f t="shared" si="485"/>
        <v>7.8845029228844735E-4</v>
      </c>
      <c r="AW304" s="5">
        <f t="shared" si="486"/>
        <v>1.1696123506887459E-5</v>
      </c>
      <c r="AX304" s="5">
        <f t="shared" si="487"/>
        <v>1.6923491666207986E-4</v>
      </c>
      <c r="AY304" s="5">
        <f t="shared" si="488"/>
        <v>3.2456676752483593E-4</v>
      </c>
      <c r="AZ304" s="5">
        <f t="shared" si="489"/>
        <v>3.112347872982558E-4</v>
      </c>
      <c r="BA304" s="5">
        <f t="shared" si="490"/>
        <v>1.9896695640017674E-4</v>
      </c>
      <c r="BB304" s="5">
        <f t="shared" si="491"/>
        <v>9.5397071651600609E-5</v>
      </c>
      <c r="BC304" s="5">
        <f t="shared" si="492"/>
        <v>3.6591407716552986E-5</v>
      </c>
      <c r="BD304" s="5">
        <f t="shared" si="493"/>
        <v>3.1202994925904706E-3</v>
      </c>
      <c r="BE304" s="5">
        <f t="shared" si="494"/>
        <v>3.681792488951082E-3</v>
      </c>
      <c r="BF304" s="5">
        <f t="shared" si="495"/>
        <v>2.1721626343698766E-3</v>
      </c>
      <c r="BG304" s="5">
        <f t="shared" si="496"/>
        <v>8.5434663040028956E-4</v>
      </c>
      <c r="BH304" s="5">
        <f t="shared" si="497"/>
        <v>2.5202124140950974E-4</v>
      </c>
      <c r="BI304" s="5">
        <f t="shared" si="498"/>
        <v>5.9474413650423464E-5</v>
      </c>
      <c r="BJ304" s="8">
        <f t="shared" si="499"/>
        <v>0.23214432537244706</v>
      </c>
      <c r="BK304" s="8">
        <f t="shared" si="500"/>
        <v>0.22221934883672359</v>
      </c>
      <c r="BL304" s="8">
        <f t="shared" si="501"/>
        <v>0.48901848309352647</v>
      </c>
      <c r="BM304" s="8">
        <f t="shared" si="502"/>
        <v>0.59450939907982281</v>
      </c>
      <c r="BN304" s="8">
        <f t="shared" si="503"/>
        <v>0.40164042257253629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1.25888324873096</v>
      </c>
      <c r="F305">
        <f>VLOOKUP(B305,home!$B$2:$E$405,3,FALSE)</f>
        <v>1.43</v>
      </c>
      <c r="G305">
        <f>VLOOKUP(C305,away!$B$2:$E$405,4,FALSE)</f>
        <v>0.48</v>
      </c>
      <c r="H305">
        <f>VLOOKUP(A305,away!$A$2:$E$405,3,FALSE)</f>
        <v>1.10152284263959</v>
      </c>
      <c r="I305">
        <f>VLOOKUP(C305,away!$B$2:$E$405,3,FALSE)</f>
        <v>1.1100000000000001</v>
      </c>
      <c r="J305">
        <f>VLOOKUP(B305,home!$B$2:$E$405,4,FALSE)</f>
        <v>0.73</v>
      </c>
      <c r="K305" s="3">
        <f t="shared" si="448"/>
        <v>0.86409746192893089</v>
      </c>
      <c r="L305" s="3">
        <f t="shared" si="449"/>
        <v>0.89256395939085986</v>
      </c>
      <c r="M305" s="5">
        <f t="shared" si="450"/>
        <v>0.17262020902065003</v>
      </c>
      <c r="N305" s="5">
        <f t="shared" si="451"/>
        <v>0.14916068449238523</v>
      </c>
      <c r="O305" s="5">
        <f t="shared" si="452"/>
        <v>0.15407457723434922</v>
      </c>
      <c r="P305" s="5">
        <f t="shared" si="453"/>
        <v>0.13313545113597416</v>
      </c>
      <c r="Q305" s="5">
        <f t="shared" si="454"/>
        <v>6.4444684444726064E-2</v>
      </c>
      <c r="R305" s="5">
        <f t="shared" si="455"/>
        <v>6.8760707348881775E-2</v>
      </c>
      <c r="S305" s="5">
        <f t="shared" si="456"/>
        <v>2.5670586963341843E-2</v>
      </c>
      <c r="T305" s="5">
        <f t="shared" si="457"/>
        <v>5.7521002709679248E-2</v>
      </c>
      <c r="U305" s="5">
        <f t="shared" si="458"/>
        <v>5.9415952700606726E-2</v>
      </c>
      <c r="V305" s="5">
        <f t="shared" si="459"/>
        <v>2.1998616343807181E-3</v>
      </c>
      <c r="W305" s="5">
        <f t="shared" si="460"/>
        <v>1.856216275449955E-2</v>
      </c>
      <c r="X305" s="5">
        <f t="shared" si="461"/>
        <v>1.6567917483013665E-2</v>
      </c>
      <c r="Y305" s="5">
        <f t="shared" si="462"/>
        <v>7.3939630137498632E-3</v>
      </c>
      <c r="Z305" s="5">
        <f t="shared" si="463"/>
        <v>2.0457776400611378E-2</v>
      </c>
      <c r="AA305" s="5">
        <f t="shared" si="464"/>
        <v>1.7677512664477868E-2</v>
      </c>
      <c r="AB305" s="5">
        <f t="shared" si="465"/>
        <v>7.6375469132959305E-3</v>
      </c>
      <c r="AC305" s="5">
        <f t="shared" si="466"/>
        <v>1.0604188987765112E-4</v>
      </c>
      <c r="AD305" s="5">
        <f t="shared" si="467"/>
        <v>4.0098794310186973E-3</v>
      </c>
      <c r="AE305" s="5">
        <f t="shared" si="468"/>
        <v>3.5790738616300168E-3</v>
      </c>
      <c r="AF305" s="5">
        <f t="shared" si="469"/>
        <v>1.5972761684444109E-3</v>
      </c>
      <c r="AG305" s="5">
        <f t="shared" si="470"/>
        <v>4.7522371371580194E-4</v>
      </c>
      <c r="AH305" s="5">
        <f t="shared" si="471"/>
        <v>4.5649684761156443E-3</v>
      </c>
      <c r="AI305" s="5">
        <f t="shared" si="472"/>
        <v>3.9445776739971076E-3</v>
      </c>
      <c r="AJ305" s="5">
        <f t="shared" si="473"/>
        <v>1.7042497782412134E-3</v>
      </c>
      <c r="AK305" s="5">
        <f t="shared" si="474"/>
        <v>4.9087930262372529E-4</v>
      </c>
      <c r="AL305" s="5">
        <f t="shared" si="475"/>
        <v>3.2714442713908438E-6</v>
      </c>
      <c r="AM305" s="5">
        <f t="shared" si="476"/>
        <v>6.9298532779685674E-4</v>
      </c>
      <c r="AN305" s="5">
        <f t="shared" si="477"/>
        <v>6.1853372797813523E-4</v>
      </c>
      <c r="AO305" s="5">
        <f t="shared" si="478"/>
        <v>2.7604045663047672E-4</v>
      </c>
      <c r="AP305" s="5">
        <f t="shared" si="479"/>
        <v>8.2127920974053091E-5</v>
      </c>
      <c r="AQ305" s="5">
        <f t="shared" si="480"/>
        <v>1.8326105580285112E-5</v>
      </c>
      <c r="AR305" s="5">
        <f t="shared" si="481"/>
        <v>8.1490526750724822E-4</v>
      </c>
      <c r="AS305" s="5">
        <f t="shared" si="482"/>
        <v>7.041575733655296E-4</v>
      </c>
      <c r="AT305" s="5">
        <f t="shared" si="483"/>
        <v>3.0423038597159459E-4</v>
      </c>
      <c r="AU305" s="5">
        <f t="shared" si="484"/>
        <v>8.7628234786571297E-5</v>
      </c>
      <c r="AV305" s="5">
        <f t="shared" si="485"/>
        <v>1.8929833818097173E-5</v>
      </c>
      <c r="AW305" s="5">
        <f t="shared" si="486"/>
        <v>7.0087263216111601E-8</v>
      </c>
      <c r="AX305" s="5">
        <f t="shared" si="487"/>
        <v>9.9801143817208646E-5</v>
      </c>
      <c r="AY305" s="5">
        <f t="shared" si="488"/>
        <v>8.9078904077224369E-5</v>
      </c>
      <c r="AZ305" s="5">
        <f t="shared" si="489"/>
        <v>3.9754309660682993E-5</v>
      </c>
      <c r="BA305" s="5">
        <f t="shared" si="490"/>
        <v>1.1827754677863178E-5</v>
      </c>
      <c r="BB305" s="5">
        <f t="shared" si="491"/>
        <v>2.6392568864943297E-6</v>
      </c>
      <c r="BC305" s="5">
        <f t="shared" si="492"/>
        <v>4.7114111529179458E-7</v>
      </c>
      <c r="BD305" s="5">
        <f t="shared" si="493"/>
        <v>1.2122584534912285E-4</v>
      </c>
      <c r="BE305" s="5">
        <f t="shared" si="494"/>
        <v>1.0475094528636614E-4</v>
      </c>
      <c r="BF305" s="5">
        <f t="shared" si="495"/>
        <v>4.5257512978302642E-5</v>
      </c>
      <c r="BG305" s="5">
        <f t="shared" si="496"/>
        <v>1.3035634032588989E-5</v>
      </c>
      <c r="BH305" s="5">
        <f t="shared" si="497"/>
        <v>2.8160145705486342E-6</v>
      </c>
      <c r="BI305" s="5">
        <f t="shared" si="498"/>
        <v>4.8666220863319287E-7</v>
      </c>
      <c r="BJ305" s="8">
        <f t="shared" si="499"/>
        <v>0.32524345412205713</v>
      </c>
      <c r="BK305" s="8">
        <f t="shared" si="500"/>
        <v>0.33382450099257305</v>
      </c>
      <c r="BL305" s="8">
        <f t="shared" si="501"/>
        <v>0.32048839600246382</v>
      </c>
      <c r="BM305" s="8">
        <f t="shared" si="502"/>
        <v>0.25772880502392481</v>
      </c>
      <c r="BN305" s="8">
        <f t="shared" si="503"/>
        <v>0.74219631367696648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1.6629213483146099</v>
      </c>
      <c r="F306">
        <f>VLOOKUP(B306,home!$B$2:$E$405,3,FALSE)</f>
        <v>0.9</v>
      </c>
      <c r="G306">
        <f>VLOOKUP(C306,away!$B$2:$E$405,4,FALSE)</f>
        <v>0.9</v>
      </c>
      <c r="H306">
        <f>VLOOKUP(A306,away!$A$2:$E$405,3,FALSE)</f>
        <v>1.3258426966292101</v>
      </c>
      <c r="I306">
        <f>VLOOKUP(C306,away!$B$2:$E$405,3,FALSE)</f>
        <v>0.45</v>
      </c>
      <c r="J306">
        <f>VLOOKUP(B306,home!$B$2:$E$405,4,FALSE)</f>
        <v>0.85</v>
      </c>
      <c r="K306" s="3">
        <f t="shared" si="448"/>
        <v>1.346966292134834</v>
      </c>
      <c r="L306" s="3">
        <f t="shared" si="449"/>
        <v>0.50713483146067284</v>
      </c>
      <c r="M306" s="5">
        <f t="shared" si="450"/>
        <v>0.15659363775781066</v>
      </c>
      <c r="N306" s="5">
        <f t="shared" si="451"/>
        <v>0.21092635162254353</v>
      </c>
      <c r="O306" s="5">
        <f t="shared" si="452"/>
        <v>7.9414088092120957E-2</v>
      </c>
      <c r="P306" s="5">
        <f t="shared" si="453"/>
        <v>0.10696809978071323</v>
      </c>
      <c r="Q306" s="5">
        <f t="shared" si="454"/>
        <v>0.14205534287927291</v>
      </c>
      <c r="R306" s="5">
        <f t="shared" si="455"/>
        <v>2.0136825090100393E-2</v>
      </c>
      <c r="S306" s="5">
        <f t="shared" si="456"/>
        <v>1.8267304046530316E-2</v>
      </c>
      <c r="T306" s="5">
        <f t="shared" si="457"/>
        <v>7.2041212369168148E-2</v>
      </c>
      <c r="U306" s="5">
        <f t="shared" si="458"/>
        <v>2.712362462698022E-2</v>
      </c>
      <c r="V306" s="5">
        <f t="shared" si="459"/>
        <v>1.3864752318680387E-3</v>
      </c>
      <c r="W306" s="5">
        <f t="shared" si="460"/>
        <v>6.378125282534558E-2</v>
      </c>
      <c r="X306" s="5">
        <f t="shared" si="461"/>
        <v>3.234569490193219E-2</v>
      </c>
      <c r="Y306" s="5">
        <f t="shared" si="462"/>
        <v>8.2018142662848639E-3</v>
      </c>
      <c r="Z306" s="5">
        <f t="shared" si="463"/>
        <v>3.4040284660737034E-3</v>
      </c>
      <c r="AA306" s="5">
        <f t="shared" si="464"/>
        <v>4.5851116012687225E-3</v>
      </c>
      <c r="AB306" s="5">
        <f t="shared" si="465"/>
        <v>3.0879953862926728E-3</v>
      </c>
      <c r="AC306" s="5">
        <f t="shared" si="466"/>
        <v>5.9193265715288626E-5</v>
      </c>
      <c r="AD306" s="5">
        <f t="shared" si="467"/>
        <v>2.1477799406467529E-2</v>
      </c>
      <c r="AE306" s="5">
        <f t="shared" si="468"/>
        <v>1.0892140182145049E-2</v>
      </c>
      <c r="AF306" s="5">
        <f t="shared" si="469"/>
        <v>2.7618918377590755E-3</v>
      </c>
      <c r="AG306" s="5">
        <f t="shared" si="470"/>
        <v>4.6688385055151889E-4</v>
      </c>
      <c r="AH306" s="5">
        <f t="shared" si="471"/>
        <v>4.315753506074051E-4</v>
      </c>
      <c r="AI306" s="5">
        <f t="shared" si="472"/>
        <v>5.8131744978444735E-4</v>
      </c>
      <c r="AJ306" s="5">
        <f t="shared" si="473"/>
        <v>3.9150750494471747E-4</v>
      </c>
      <c r="AK306" s="5">
        <f t="shared" si="474"/>
        <v>1.7578247075944879E-4</v>
      </c>
      <c r="AL306" s="5">
        <f t="shared" si="475"/>
        <v>1.617381457903693E-6</v>
      </c>
      <c r="AM306" s="5">
        <f t="shared" si="476"/>
        <v>5.7859743659490568E-3</v>
      </c>
      <c r="AN306" s="5">
        <f t="shared" si="477"/>
        <v>2.9342691349113484E-3</v>
      </c>
      <c r="AO306" s="5">
        <f t="shared" si="478"/>
        <v>7.4403504159676042E-4</v>
      </c>
      <c r="AP306" s="5">
        <f t="shared" si="479"/>
        <v>1.2577536180700261E-4</v>
      </c>
      <c r="AQ306" s="5">
        <f t="shared" si="480"/>
        <v>1.5946266727974854E-5</v>
      </c>
      <c r="AR306" s="5">
        <f t="shared" si="481"/>
        <v>4.3773378538573448E-5</v>
      </c>
      <c r="AS306" s="5">
        <f t="shared" si="482"/>
        <v>5.896126538431679E-5</v>
      </c>
      <c r="AT306" s="5">
        <f t="shared" si="483"/>
        <v>3.970941850714558E-5</v>
      </c>
      <c r="AU306" s="5">
        <f t="shared" si="484"/>
        <v>1.7829082736466748E-5</v>
      </c>
      <c r="AV306" s="5">
        <f t="shared" si="485"/>
        <v>6.0037933664259465E-6</v>
      </c>
      <c r="AW306" s="5">
        <f t="shared" si="486"/>
        <v>3.0689522194327608E-8</v>
      </c>
      <c r="AX306" s="5">
        <f t="shared" si="487"/>
        <v>1.2989187396816014E-3</v>
      </c>
      <c r="AY306" s="5">
        <f t="shared" si="488"/>
        <v>6.5872693612953846E-4</v>
      </c>
      <c r="AZ306" s="5">
        <f t="shared" si="489"/>
        <v>1.6703168686632943E-4</v>
      </c>
      <c r="BA306" s="5">
        <f t="shared" si="490"/>
        <v>2.8235862122515955E-5</v>
      </c>
      <c r="BB306" s="5">
        <f t="shared" si="491"/>
        <v>3.5798472946622309E-6</v>
      </c>
      <c r="BC306" s="5">
        <f t="shared" si="492"/>
        <v>3.6309305088669532E-7</v>
      </c>
      <c r="BD306" s="5">
        <f t="shared" si="493"/>
        <v>3.6998341579372778E-6</v>
      </c>
      <c r="BE306" s="5">
        <f t="shared" si="494"/>
        <v>4.9835518972305805E-6</v>
      </c>
      <c r="BF306" s="5">
        <f t="shared" si="495"/>
        <v>3.3563382103370978E-6</v>
      </c>
      <c r="BG306" s="5">
        <f t="shared" si="496"/>
        <v>1.5069581447760752E-6</v>
      </c>
      <c r="BH306" s="5">
        <f t="shared" si="497"/>
        <v>5.074554561678544E-7</v>
      </c>
      <c r="BI306" s="5">
        <f t="shared" si="498"/>
        <v>1.3670507884360103E-7</v>
      </c>
      <c r="BJ306" s="8">
        <f t="shared" si="499"/>
        <v>0.57671324047760819</v>
      </c>
      <c r="BK306" s="8">
        <f t="shared" si="500"/>
        <v>0.28393505440022498</v>
      </c>
      <c r="BL306" s="8">
        <f t="shared" si="501"/>
        <v>0.13610829535433719</v>
      </c>
      <c r="BM306" s="8">
        <f t="shared" si="502"/>
        <v>0.28340757722907495</v>
      </c>
      <c r="BN306" s="8">
        <f t="shared" si="503"/>
        <v>0.71609434522256166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1.6629213483146099</v>
      </c>
      <c r="F307">
        <f>VLOOKUP(B307,home!$B$2:$E$405,3,FALSE)</f>
        <v>1.37</v>
      </c>
      <c r="G307">
        <f>VLOOKUP(C307,away!$B$2:$E$405,4,FALSE)</f>
        <v>1.05</v>
      </c>
      <c r="H307">
        <f>VLOOKUP(A307,away!$A$2:$E$405,3,FALSE)</f>
        <v>1.3258426966292101</v>
      </c>
      <c r="I307">
        <f>VLOOKUP(C307,away!$B$2:$E$405,3,FALSE)</f>
        <v>0.98</v>
      </c>
      <c r="J307">
        <f>VLOOKUP(B307,home!$B$2:$E$405,4,FALSE)</f>
        <v>1.08</v>
      </c>
      <c r="K307" s="3">
        <f t="shared" si="448"/>
        <v>2.3921123595505667</v>
      </c>
      <c r="L307" s="3">
        <f t="shared" si="449"/>
        <v>1.4032719101123561</v>
      </c>
      <c r="M307" s="5">
        <f t="shared" si="450"/>
        <v>2.2474267977831818E-2</v>
      </c>
      <c r="N307" s="5">
        <f t="shared" si="451"/>
        <v>5.3760974201623013E-2</v>
      </c>
      <c r="O307" s="5">
        <f t="shared" si="452"/>
        <v>3.1537508953629015E-2</v>
      </c>
      <c r="P307" s="5">
        <f t="shared" si="453"/>
        <v>7.5441264957412615E-2</v>
      </c>
      <c r="Q307" s="5">
        <f t="shared" si="454"/>
        <v>6.4301145424590797E-2</v>
      </c>
      <c r="R307" s="5">
        <f t="shared" si="455"/>
        <v>2.2127850214772267E-2</v>
      </c>
      <c r="S307" s="5">
        <f t="shared" si="456"/>
        <v>6.3310009295835662E-2</v>
      </c>
      <c r="T307" s="5">
        <f t="shared" si="457"/>
        <v>9.02319911623779E-2</v>
      </c>
      <c r="U307" s="5">
        <f t="shared" si="458"/>
        <v>5.2932303989040398E-2</v>
      </c>
      <c r="V307" s="5">
        <f t="shared" si="459"/>
        <v>2.3613114589808186E-2</v>
      </c>
      <c r="W307" s="5">
        <f t="shared" si="460"/>
        <v>5.1271854901140668E-2</v>
      </c>
      <c r="X307" s="5">
        <f t="shared" si="461"/>
        <v>7.1948353762127215E-2</v>
      </c>
      <c r="Y307" s="5">
        <f t="shared" si="462"/>
        <v>5.0481551906609919E-2</v>
      </c>
      <c r="Z307" s="5">
        <f t="shared" si="463"/>
        <v>1.0350463545854531E-2</v>
      </c>
      <c r="AA307" s="5">
        <f t="shared" si="464"/>
        <v>2.4759471775116206E-2</v>
      </c>
      <c r="AB307" s="5">
        <f t="shared" si="465"/>
        <v>2.961371922459945E-2</v>
      </c>
      <c r="AC307" s="5">
        <f t="shared" si="466"/>
        <v>4.954007945877836E-3</v>
      </c>
      <c r="AD307" s="5">
        <f t="shared" si="467"/>
        <v>3.0662009451525484E-2</v>
      </c>
      <c r="AE307" s="5">
        <f t="shared" si="468"/>
        <v>4.302713657092528E-2</v>
      </c>
      <c r="AF307" s="5">
        <f t="shared" si="469"/>
        <v>3.0189386061273776E-2</v>
      </c>
      <c r="AG307" s="5">
        <f t="shared" si="470"/>
        <v>1.4121305814440998E-2</v>
      </c>
      <c r="AH307" s="5">
        <f t="shared" si="471"/>
        <v>3.6311286876348999E-3</v>
      </c>
      <c r="AI307" s="5">
        <f t="shared" si="472"/>
        <v>8.6860678128100732E-3</v>
      </c>
      <c r="AJ307" s="5">
        <f t="shared" si="473"/>
        <v>1.0389025085458669E-2</v>
      </c>
      <c r="AK307" s="5">
        <f t="shared" si="474"/>
        <v>8.2839051035355198E-3</v>
      </c>
      <c r="AL307" s="5">
        <f t="shared" si="475"/>
        <v>6.6518140019464634E-4</v>
      </c>
      <c r="AM307" s="5">
        <f t="shared" si="476"/>
        <v>1.4669394355530078E-2</v>
      </c>
      <c r="AN307" s="5">
        <f t="shared" si="477"/>
        <v>2.0585149037476106E-2</v>
      </c>
      <c r="AO307" s="5">
        <f t="shared" si="478"/>
        <v>1.4443280704883318E-2</v>
      </c>
      <c r="AP307" s="5">
        <f t="shared" si="479"/>
        <v>6.7559500343435178E-3</v>
      </c>
      <c r="AQ307" s="5">
        <f t="shared" si="480"/>
        <v>2.3701087273292169E-3</v>
      </c>
      <c r="AR307" s="5">
        <f t="shared" si="481"/>
        <v>1.0190921778722387E-3</v>
      </c>
      <c r="AS307" s="5">
        <f t="shared" si="482"/>
        <v>2.4377829942094863E-3</v>
      </c>
      <c r="AT307" s="5">
        <f t="shared" si="483"/>
        <v>2.9157254151753508E-3</v>
      </c>
      <c r="AU307" s="5">
        <f t="shared" si="484"/>
        <v>2.3249142675655543E-3</v>
      </c>
      <c r="AV307" s="5">
        <f t="shared" si="485"/>
        <v>1.3903640385847546E-3</v>
      </c>
      <c r="AW307" s="5">
        <f t="shared" si="486"/>
        <v>6.2024175957743819E-5</v>
      </c>
      <c r="AX307" s="5">
        <f t="shared" si="487"/>
        <v>5.8484732574974668E-3</v>
      </c>
      <c r="AY307" s="5">
        <f t="shared" si="488"/>
        <v>8.2069982392895032E-3</v>
      </c>
      <c r="AZ307" s="5">
        <f t="shared" si="489"/>
        <v>5.7583250477682649E-3</v>
      </c>
      <c r="BA307" s="5">
        <f t="shared" si="490"/>
        <v>2.6934985962765328E-3</v>
      </c>
      <c r="BB307" s="5">
        <f t="shared" si="491"/>
        <v>9.4492773002048008E-4</v>
      </c>
      <c r="BC307" s="5">
        <f t="shared" si="492"/>
        <v>2.6519810812479408E-4</v>
      </c>
      <c r="BD307" s="5">
        <f t="shared" si="493"/>
        <v>2.3834390450388953E-4</v>
      </c>
      <c r="BE307" s="5">
        <f t="shared" si="494"/>
        <v>5.7014539978729407E-4</v>
      </c>
      <c r="BF307" s="5">
        <f t="shared" si="495"/>
        <v>6.8192592878604276E-4</v>
      </c>
      <c r="BG307" s="5">
        <f t="shared" si="496"/>
        <v>5.4374781418236413E-4</v>
      </c>
      <c r="BH307" s="5">
        <f t="shared" si="497"/>
        <v>3.2517646669605966E-4</v>
      </c>
      <c r="BI307" s="5">
        <f t="shared" si="498"/>
        <v>1.5557172900372549E-4</v>
      </c>
      <c r="BJ307" s="8">
        <f t="shared" si="499"/>
        <v>0.58253701309517436</v>
      </c>
      <c r="BK307" s="8">
        <f t="shared" si="500"/>
        <v>0.19866484440625026</v>
      </c>
      <c r="BL307" s="8">
        <f t="shared" si="501"/>
        <v>0.20456377098296324</v>
      </c>
      <c r="BM307" s="8">
        <f t="shared" si="502"/>
        <v>0.71832810623705112</v>
      </c>
      <c r="BN307" s="8">
        <f t="shared" si="503"/>
        <v>0.26964301172985955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1.5953488372093001</v>
      </c>
      <c r="F308">
        <f>VLOOKUP(B308,home!$B$2:$E$405,3,FALSE)</f>
        <v>0.52</v>
      </c>
      <c r="G308">
        <f>VLOOKUP(C308,away!$B$2:$E$405,4,FALSE)</f>
        <v>0.99</v>
      </c>
      <c r="H308">
        <f>VLOOKUP(A308,away!$A$2:$E$405,3,FALSE)</f>
        <v>1.4232558139534901</v>
      </c>
      <c r="I308">
        <f>VLOOKUP(C308,away!$B$2:$E$405,3,FALSE)</f>
        <v>0.84</v>
      </c>
      <c r="J308">
        <f>VLOOKUP(B308,home!$B$2:$E$405,4,FALSE)</f>
        <v>1.1100000000000001</v>
      </c>
      <c r="K308" s="3">
        <f t="shared" si="448"/>
        <v>0.8212855813953478</v>
      </c>
      <c r="L308" s="3">
        <f t="shared" si="449"/>
        <v>1.3270437209302341</v>
      </c>
      <c r="M308" s="5">
        <f t="shared" si="450"/>
        <v>0.11667893024264675</v>
      </c>
      <c r="N308" s="5">
        <f t="shared" si="451"/>
        <v>9.5826723060919355E-2</v>
      </c>
      <c r="O308" s="5">
        <f t="shared" si="452"/>
        <v>0.15483804174336116</v>
      </c>
      <c r="P308" s="5">
        <f t="shared" si="453"/>
        <v>0.12716625113531349</v>
      </c>
      <c r="Q308" s="5">
        <f t="shared" si="454"/>
        <v>3.9350552981149069E-2</v>
      </c>
      <c r="R308" s="5">
        <f t="shared" si="455"/>
        <v>0.10273842552833048</v>
      </c>
      <c r="S308" s="5">
        <f t="shared" si="456"/>
        <v>3.4649048020451739E-2</v>
      </c>
      <c r="T308" s="5">
        <f t="shared" si="457"/>
        <v>5.2219904248766366E-2</v>
      </c>
      <c r="U308" s="5">
        <f t="shared" si="458"/>
        <v>8.4377587541677526E-2</v>
      </c>
      <c r="V308" s="5">
        <f t="shared" si="459"/>
        <v>4.1959299316367514E-3</v>
      </c>
      <c r="W308" s="5">
        <f t="shared" si="460"/>
        <v>1.0772680594450483E-2</v>
      </c>
      <c r="X308" s="5">
        <f t="shared" si="461"/>
        <v>1.4295818140452493E-2</v>
      </c>
      <c r="Y308" s="5">
        <f t="shared" si="462"/>
        <v>9.4855878494240122E-3</v>
      </c>
      <c r="Z308" s="5">
        <f t="shared" si="463"/>
        <v>4.5446127498543133E-2</v>
      </c>
      <c r="AA308" s="5">
        <f t="shared" si="464"/>
        <v>3.7324249244808094E-2</v>
      </c>
      <c r="AB308" s="5">
        <f t="shared" si="465"/>
        <v>1.5326933870583544E-2</v>
      </c>
      <c r="AC308" s="5">
        <f t="shared" si="466"/>
        <v>2.8581674853541355E-4</v>
      </c>
      <c r="AD308" s="5">
        <f t="shared" si="467"/>
        <v>2.2118618112999112E-3</v>
      </c>
      <c r="AE308" s="5">
        <f t="shared" si="468"/>
        <v>2.9352373282509211E-3</v>
      </c>
      <c r="AF308" s="5">
        <f t="shared" si="469"/>
        <v>1.9475941329477114E-3</v>
      </c>
      <c r="AG308" s="5">
        <f t="shared" si="470"/>
        <v>8.6151418834960779E-4</v>
      </c>
      <c r="AH308" s="5">
        <f t="shared" si="471"/>
        <v>1.507724953438413E-2</v>
      </c>
      <c r="AI308" s="5">
        <f t="shared" si="472"/>
        <v>1.2382727649689406E-2</v>
      </c>
      <c r="AJ308" s="5">
        <f t="shared" si="473"/>
        <v>5.0848778385177056E-3</v>
      </c>
      <c r="AK308" s="5">
        <f t="shared" si="474"/>
        <v>1.3920456173104447E-3</v>
      </c>
      <c r="AL308" s="5">
        <f t="shared" si="475"/>
        <v>1.2460259739216711E-5</v>
      </c>
      <c r="AM308" s="5">
        <f t="shared" si="476"/>
        <v>3.6331404273192303E-4</v>
      </c>
      <c r="AN308" s="5">
        <f t="shared" si="477"/>
        <v>4.8213361913317711E-4</v>
      </c>
      <c r="AO308" s="5">
        <f t="shared" si="478"/>
        <v>3.1990619596002594E-4</v>
      </c>
      <c r="AP308" s="5">
        <f t="shared" si="479"/>
        <v>1.4150983621180979E-4</v>
      </c>
      <c r="AQ308" s="5">
        <f t="shared" si="480"/>
        <v>4.6947434898687019E-5</v>
      </c>
      <c r="AR308" s="5">
        <f t="shared" si="481"/>
        <v>4.0016338647005517E-3</v>
      </c>
      <c r="AS308" s="5">
        <f t="shared" si="482"/>
        <v>3.2864841951019048E-3</v>
      </c>
      <c r="AT308" s="5">
        <f t="shared" si="483"/>
        <v>1.3495710414604446E-3</v>
      </c>
      <c r="AU308" s="5">
        <f t="shared" si="484"/>
        <v>3.6946107914005548E-4</v>
      </c>
      <c r="AV308" s="5">
        <f t="shared" si="485"/>
        <v>7.5858264296123254E-5</v>
      </c>
      <c r="AW308" s="5">
        <f t="shared" si="486"/>
        <v>3.7722808982289934E-7</v>
      </c>
      <c r="AX308" s="5">
        <f t="shared" si="487"/>
        <v>4.9730764135696918E-5</v>
      </c>
      <c r="AY308" s="5">
        <f t="shared" si="488"/>
        <v>6.5994898283339062E-5</v>
      </c>
      <c r="AZ308" s="5">
        <f t="shared" si="489"/>
        <v>4.378905769016731E-5</v>
      </c>
      <c r="BA308" s="5">
        <f t="shared" si="490"/>
        <v>1.936999801772943E-5</v>
      </c>
      <c r="BB308" s="5">
        <f t="shared" si="491"/>
        <v>6.4262085609647317E-6</v>
      </c>
      <c r="BC308" s="5">
        <f t="shared" si="492"/>
        <v>1.7055719440432727E-6</v>
      </c>
      <c r="BD308" s="5">
        <f t="shared" si="493"/>
        <v>8.8505718226877491E-4</v>
      </c>
      <c r="BE308" s="5">
        <f t="shared" si="494"/>
        <v>7.2688470250773895E-4</v>
      </c>
      <c r="BF308" s="5">
        <f t="shared" si="495"/>
        <v>2.9848996275322641E-4</v>
      </c>
      <c r="BG308" s="5">
        <f t="shared" si="496"/>
        <v>8.1715167533486432E-5</v>
      </c>
      <c r="BH308" s="5">
        <f t="shared" si="497"/>
        <v>1.6777872219139411E-5</v>
      </c>
      <c r="BI308" s="5">
        <f t="shared" si="498"/>
        <v>2.7558849080145538E-6</v>
      </c>
      <c r="BJ308" s="8">
        <f t="shared" si="499"/>
        <v>0.2314483019635776</v>
      </c>
      <c r="BK308" s="8">
        <f t="shared" si="500"/>
        <v>0.28305443123660667</v>
      </c>
      <c r="BL308" s="8">
        <f t="shared" si="501"/>
        <v>0.43963682778555185</v>
      </c>
      <c r="BM308" s="8">
        <f t="shared" si="502"/>
        <v>0.36292114612236531</v>
      </c>
      <c r="BN308" s="8">
        <f t="shared" si="503"/>
        <v>0.6365989246917203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1.3127272727272701</v>
      </c>
      <c r="F309">
        <f>VLOOKUP(B309,home!$B$2:$E$405,3,FALSE)</f>
        <v>1.57</v>
      </c>
      <c r="G309">
        <f>VLOOKUP(C309,away!$B$2:$E$405,4,FALSE)</f>
        <v>1.52</v>
      </c>
      <c r="H309">
        <f>VLOOKUP(A309,away!$A$2:$E$405,3,FALSE)</f>
        <v>1.2909090909090899</v>
      </c>
      <c r="I309">
        <f>VLOOKUP(C309,away!$B$2:$E$405,3,FALSE)</f>
        <v>0.87</v>
      </c>
      <c r="J309">
        <f>VLOOKUP(B309,home!$B$2:$E$405,4,FALSE)</f>
        <v>0.56999999999999995</v>
      </c>
      <c r="K309" s="3">
        <f t="shared" si="448"/>
        <v>3.1326923636363575</v>
      </c>
      <c r="L309" s="3">
        <f t="shared" si="449"/>
        <v>0.64016181818181761</v>
      </c>
      <c r="M309" s="5">
        <f t="shared" si="450"/>
        <v>2.2986362313184461E-2</v>
      </c>
      <c r="N309" s="5">
        <f t="shared" si="451"/>
        <v>7.2009201686291532E-2</v>
      </c>
      <c r="O309" s="5">
        <f t="shared" si="452"/>
        <v>1.4714991491794175E-2</v>
      </c>
      <c r="P309" s="5">
        <f t="shared" si="453"/>
        <v>4.6097541477317594E-2</v>
      </c>
      <c r="Q309" s="5">
        <f t="shared" si="454"/>
        <v>0.11279133811709792</v>
      </c>
      <c r="R309" s="5">
        <f t="shared" si="455"/>
        <v>4.7099878539584679E-3</v>
      </c>
      <c r="S309" s="5">
        <f t="shared" si="456"/>
        <v>2.3111348604234926E-2</v>
      </c>
      <c r="T309" s="5">
        <f t="shared" si="457"/>
        <v>7.2204708084201555E-2</v>
      </c>
      <c r="U309" s="5">
        <f t="shared" si="458"/>
        <v>1.4754942982915692E-2</v>
      </c>
      <c r="V309" s="5">
        <f t="shared" si="459"/>
        <v>5.149799193321346E-3</v>
      </c>
      <c r="W309" s="5">
        <f t="shared" si="460"/>
        <v>0.11778018786791969</v>
      </c>
      <c r="X309" s="5">
        <f t="shared" si="461"/>
        <v>7.5398379211323516E-2</v>
      </c>
      <c r="Y309" s="5">
        <f t="shared" si="462"/>
        <v>2.4133581761941515E-2</v>
      </c>
      <c r="Z309" s="5">
        <f t="shared" si="463"/>
        <v>1.005051462734777E-3</v>
      </c>
      <c r="AA309" s="5">
        <f t="shared" si="464"/>
        <v>3.1485170423707879E-3</v>
      </c>
      <c r="AB309" s="5">
        <f t="shared" si="465"/>
        <v>4.9316676477069495E-3</v>
      </c>
      <c r="AC309" s="5">
        <f t="shared" si="466"/>
        <v>6.4547262491873266E-4</v>
      </c>
      <c r="AD309" s="5">
        <f t="shared" si="467"/>
        <v>9.2242273780371892E-2</v>
      </c>
      <c r="AE309" s="5">
        <f t="shared" si="468"/>
        <v>5.9049981696467878E-2</v>
      </c>
      <c r="AF309" s="5">
        <f t="shared" si="469"/>
        <v>1.8900771823206965E-2</v>
      </c>
      <c r="AG309" s="5">
        <f t="shared" si="470"/>
        <v>4.0331841517946138E-3</v>
      </c>
      <c r="AH309" s="5">
        <f t="shared" si="471"/>
        <v>1.6084889293764749E-4</v>
      </c>
      <c r="AI309" s="5">
        <f t="shared" si="472"/>
        <v>5.0389009860513036E-4</v>
      </c>
      <c r="AJ309" s="5">
        <f t="shared" si="473"/>
        <v>7.8926633200613174E-4</v>
      </c>
      <c r="AK309" s="5">
        <f t="shared" si="474"/>
        <v>8.2417620371696228E-4</v>
      </c>
      <c r="AL309" s="5">
        <f t="shared" si="475"/>
        <v>5.1778007662565587E-5</v>
      </c>
      <c r="AM309" s="5">
        <f t="shared" si="476"/>
        <v>5.7793333335245056E-2</v>
      </c>
      <c r="AN309" s="5">
        <f t="shared" si="477"/>
        <v>3.6997085346678324E-2</v>
      </c>
      <c r="AO309" s="5">
        <f t="shared" si="478"/>
        <v>1.1842060711478739E-2</v>
      </c>
      <c r="AP309" s="5">
        <f t="shared" si="479"/>
        <v>2.5269450386932336E-3</v>
      </c>
      <c r="AQ309" s="5">
        <f t="shared" si="480"/>
        <v>4.0441343260384582E-4</v>
      </c>
      <c r="AR309" s="5">
        <f t="shared" si="481"/>
        <v>2.0593863951099393E-5</v>
      </c>
      <c r="AS309" s="5">
        <f t="shared" si="482"/>
        <v>6.4514240337375136E-5</v>
      </c>
      <c r="AT309" s="5">
        <f t="shared" si="483"/>
        <v>1.0105163402534791E-4</v>
      </c>
      <c r="AU309" s="5">
        <f t="shared" si="484"/>
        <v>1.0552122741472775E-4</v>
      </c>
      <c r="AV309" s="5">
        <f t="shared" si="485"/>
        <v>8.2641385830913277E-5</v>
      </c>
      <c r="AW309" s="5">
        <f t="shared" si="486"/>
        <v>2.8843658872810903E-6</v>
      </c>
      <c r="AX309" s="5">
        <f t="shared" si="487"/>
        <v>3.0174789001402122E-2</v>
      </c>
      <c r="AY309" s="5">
        <f t="shared" si="488"/>
        <v>1.9316747790390294E-2</v>
      </c>
      <c r="AZ309" s="5">
        <f t="shared" si="489"/>
        <v>6.1829221934279295E-3</v>
      </c>
      <c r="BA309" s="5">
        <f t="shared" si="490"/>
        <v>1.3193569043405122E-3</v>
      </c>
      <c r="BB309" s="5">
        <f t="shared" si="491"/>
        <v>2.1115047867833908E-4</v>
      </c>
      <c r="BC309" s="5">
        <f t="shared" si="492"/>
        <v>2.7034094868137338E-5</v>
      </c>
      <c r="BD309" s="5">
        <f t="shared" si="493"/>
        <v>2.1972342317207959E-6</v>
      </c>
      <c r="BE309" s="5">
        <f t="shared" si="494"/>
        <v>6.8832588988321366E-6</v>
      </c>
      <c r="BF309" s="5">
        <f t="shared" si="495"/>
        <v>1.0781566294651721E-5</v>
      </c>
      <c r="BG309" s="5">
        <f t="shared" si="496"/>
        <v>1.1258443466431528E-5</v>
      </c>
      <c r="BH309" s="5">
        <f t="shared" si="497"/>
        <v>8.8173099684304232E-6</v>
      </c>
      <c r="BI309" s="5">
        <f t="shared" si="498"/>
        <v>5.5243839211833441E-6</v>
      </c>
      <c r="BJ309" s="8">
        <f t="shared" si="499"/>
        <v>0.81533944650842383</v>
      </c>
      <c r="BK309" s="8">
        <f t="shared" si="500"/>
        <v>0.11735905001102992</v>
      </c>
      <c r="BL309" s="8">
        <f t="shared" si="501"/>
        <v>4.4958073094352666E-2</v>
      </c>
      <c r="BM309" s="8">
        <f t="shared" si="502"/>
        <v>0.68603833471239373</v>
      </c>
      <c r="BN309" s="8">
        <f t="shared" si="503"/>
        <v>0.27330942293964416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1.2276029055690101</v>
      </c>
      <c r="F310">
        <f>VLOOKUP(B310,home!$B$2:$E$405,3,FALSE)</f>
        <v>1.1000000000000001</v>
      </c>
      <c r="G310">
        <f>VLOOKUP(C310,away!$B$2:$E$405,4,FALSE)</f>
        <v>1.01</v>
      </c>
      <c r="H310">
        <f>VLOOKUP(A310,away!$A$2:$E$405,3,FALSE)</f>
        <v>1.0193704600484299</v>
      </c>
      <c r="I310">
        <f>VLOOKUP(C310,away!$B$2:$E$405,3,FALSE)</f>
        <v>0.62</v>
      </c>
      <c r="J310">
        <f>VLOOKUP(B310,home!$B$2:$E$405,4,FALSE)</f>
        <v>0.98</v>
      </c>
      <c r="K310" s="3">
        <f t="shared" si="448"/>
        <v>1.3638668280871704</v>
      </c>
      <c r="L310" s="3">
        <f t="shared" si="449"/>
        <v>0.61936949152542597</v>
      </c>
      <c r="M310" s="5">
        <f t="shared" si="450"/>
        <v>0.13762312340325597</v>
      </c>
      <c r="N310" s="5">
        <f t="shared" si="451"/>
        <v>0.18769961278744798</v>
      </c>
      <c r="O310" s="5">
        <f t="shared" si="452"/>
        <v>8.5239563964415593E-2</v>
      </c>
      <c r="P310" s="5">
        <f t="shared" si="453"/>
        <v>0.116255413731681</v>
      </c>
      <c r="Q310" s="5">
        <f t="shared" si="454"/>
        <v>0.12799863776280337</v>
      </c>
      <c r="R310" s="5">
        <f t="shared" si="455"/>
        <v>2.6397392695244555E-2</v>
      </c>
      <c r="S310" s="5">
        <f t="shared" si="456"/>
        <v>2.4551327000337075E-2</v>
      </c>
      <c r="T310" s="5">
        <f t="shared" si="457"/>
        <v>7.9278451187094715E-2</v>
      </c>
      <c r="U310" s="5">
        <f t="shared" si="458"/>
        <v>3.6002528245034637E-2</v>
      </c>
      <c r="V310" s="5">
        <f t="shared" si="459"/>
        <v>2.3043807428612924E-3</v>
      </c>
      <c r="W310" s="5">
        <f t="shared" si="460"/>
        <v>5.8191032028344455E-2</v>
      </c>
      <c r="X310" s="5">
        <f t="shared" si="461"/>
        <v>3.6041749918735481E-2</v>
      </c>
      <c r="Y310" s="5">
        <f t="shared" si="462"/>
        <v>1.1161580160426877E-2</v>
      </c>
      <c r="Z310" s="5">
        <f t="shared" si="463"/>
        <v>5.4499132304168712E-3</v>
      </c>
      <c r="AA310" s="5">
        <f t="shared" si="464"/>
        <v>7.4329558709189635E-3</v>
      </c>
      <c r="AB310" s="5">
        <f t="shared" si="465"/>
        <v>5.0687809734910787E-3</v>
      </c>
      <c r="AC310" s="5">
        <f t="shared" si="466"/>
        <v>1.2166230228607782E-4</v>
      </c>
      <c r="AD310" s="5">
        <f t="shared" si="467"/>
        <v>1.9841204568904272E-2</v>
      </c>
      <c r="AE310" s="5">
        <f t="shared" si="468"/>
        <v>1.2289036785094196E-2</v>
      </c>
      <c r="AF310" s="5">
        <f t="shared" si="469"/>
        <v>3.8057272324605236E-3</v>
      </c>
      <c r="AG310" s="5">
        <f t="shared" si="470"/>
        <v>7.8571711361784702E-4</v>
      </c>
      <c r="AH310" s="5">
        <f t="shared" si="471"/>
        <v>8.4387749659524728E-4</v>
      </c>
      <c r="AI310" s="5">
        <f t="shared" si="472"/>
        <v>1.1509365245755019E-3</v>
      </c>
      <c r="AJ310" s="5">
        <f t="shared" si="473"/>
        <v>7.8486207355123075E-4</v>
      </c>
      <c r="AK310" s="5">
        <f t="shared" si="474"/>
        <v>3.5681578224674553E-4</v>
      </c>
      <c r="AL310" s="5">
        <f t="shared" si="475"/>
        <v>4.1109083816890568E-6</v>
      </c>
      <c r="AM310" s="5">
        <f t="shared" si="476"/>
        <v>5.4121521481640261E-3</v>
      </c>
      <c r="AN310" s="5">
        <f t="shared" si="477"/>
        <v>3.3521219240665945E-3</v>
      </c>
      <c r="AO310" s="5">
        <f t="shared" si="478"/>
        <v>1.0381010258201796E-3</v>
      </c>
      <c r="AP310" s="5">
        <f t="shared" si="479"/>
        <v>2.1432270150475592E-4</v>
      </c>
      <c r="AQ310" s="5">
        <f t="shared" si="480"/>
        <v>3.3186235663339074E-5</v>
      </c>
      <c r="AR310" s="5">
        <f t="shared" si="481"/>
        <v>1.0453439519518955E-4</v>
      </c>
      <c r="AS310" s="5">
        <f t="shared" si="482"/>
        <v>1.4257099400087392E-4</v>
      </c>
      <c r="AT310" s="5">
        <f t="shared" si="483"/>
        <v>9.7223924682603464E-5</v>
      </c>
      <c r="AU310" s="5">
        <f t="shared" si="484"/>
        <v>4.4200161923682779E-5</v>
      </c>
      <c r="AV310" s="5">
        <f t="shared" si="485"/>
        <v>1.5070783660948138E-5</v>
      </c>
      <c r="AW310" s="5">
        <f t="shared" si="486"/>
        <v>9.6462180132883123E-8</v>
      </c>
      <c r="AX310" s="5">
        <f t="shared" si="487"/>
        <v>1.2302424639069375E-3</v>
      </c>
      <c r="AY310" s="5">
        <f t="shared" si="488"/>
        <v>7.619746493230271E-4</v>
      </c>
      <c r="AZ310" s="5">
        <f t="shared" si="489"/>
        <v>2.3597192555323401E-4</v>
      </c>
      <c r="BA310" s="5">
        <f t="shared" si="490"/>
        <v>4.8717937181394075E-5</v>
      </c>
      <c r="BB310" s="5">
        <f t="shared" si="491"/>
        <v>7.5436009950519227E-6</v>
      </c>
      <c r="BC310" s="5">
        <f t="shared" si="492"/>
        <v>9.3445526251520137E-7</v>
      </c>
      <c r="BD310" s="5">
        <f t="shared" si="493"/>
        <v>1.0790902533160412E-5</v>
      </c>
      <c r="BE310" s="5">
        <f t="shared" si="494"/>
        <v>1.4717354010099306E-5</v>
      </c>
      <c r="BF310" s="5">
        <f t="shared" si="495"/>
        <v>1.0036255465795069E-5</v>
      </c>
      <c r="BG310" s="5">
        <f t="shared" si="496"/>
        <v>4.5627053026688159E-6</v>
      </c>
      <c r="BH310" s="5">
        <f t="shared" si="497"/>
        <v>1.5557306021618577E-6</v>
      </c>
      <c r="BI310" s="5">
        <f t="shared" si="498"/>
        <v>4.2436187234572712E-7</v>
      </c>
      <c r="BJ310" s="8">
        <f t="shared" si="499"/>
        <v>0.54942801861237078</v>
      </c>
      <c r="BK310" s="8">
        <f t="shared" si="500"/>
        <v>0.2816219927381261</v>
      </c>
      <c r="BL310" s="8">
        <f t="shared" si="501"/>
        <v>0.16372340119532311</v>
      </c>
      <c r="BM310" s="8">
        <f t="shared" si="502"/>
        <v>0.31824770324424551</v>
      </c>
      <c r="BN310" s="8">
        <f t="shared" si="503"/>
        <v>0.68121374434484849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1.3763440860215099</v>
      </c>
      <c r="F311">
        <f>VLOOKUP(B311,home!$B$2:$E$405,3,FALSE)</f>
        <v>1.06</v>
      </c>
      <c r="G311">
        <f>VLOOKUP(C311,away!$B$2:$E$405,4,FALSE)</f>
        <v>0.67</v>
      </c>
      <c r="H311">
        <f>VLOOKUP(A311,away!$A$2:$E$405,3,FALSE)</f>
        <v>1.3261648745519701</v>
      </c>
      <c r="I311">
        <f>VLOOKUP(C311,away!$B$2:$E$405,3,FALSE)</f>
        <v>0.95</v>
      </c>
      <c r="J311">
        <f>VLOOKUP(B311,home!$B$2:$E$405,4,FALSE)</f>
        <v>0.99</v>
      </c>
      <c r="K311" s="3">
        <f t="shared" si="448"/>
        <v>0.97747956989247653</v>
      </c>
      <c r="L311" s="3">
        <f t="shared" si="449"/>
        <v>1.2472580645161278</v>
      </c>
      <c r="M311" s="5">
        <f t="shared" si="450"/>
        <v>0.10809577552680372</v>
      </c>
      <c r="N311" s="5">
        <f t="shared" si="451"/>
        <v>0.10566141216913377</v>
      </c>
      <c r="O311" s="5">
        <f t="shared" si="452"/>
        <v>0.13482332776593101</v>
      </c>
      <c r="P311" s="5">
        <f t="shared" si="453"/>
        <v>0.13178704843611463</v>
      </c>
      <c r="Q311" s="5">
        <f t="shared" si="454"/>
        <v>5.1640935860658287E-2</v>
      </c>
      <c r="R311" s="5">
        <f t="shared" si="455"/>
        <v>8.4079741420479331E-2</v>
      </c>
      <c r="S311" s="5">
        <f t="shared" si="456"/>
        <v>4.0167680121773713E-2</v>
      </c>
      <c r="T311" s="5">
        <f t="shared" si="457"/>
        <v>6.4409573711366158E-2</v>
      </c>
      <c r="U311" s="5">
        <f t="shared" si="458"/>
        <v>8.2186229480360765E-2</v>
      </c>
      <c r="V311" s="5">
        <f t="shared" si="459"/>
        <v>5.4412446122959427E-3</v>
      </c>
      <c r="W311" s="5">
        <f t="shared" si="460"/>
        <v>1.6825986591307077E-2</v>
      </c>
      <c r="X311" s="5">
        <f t="shared" si="461"/>
        <v>2.0986347469447983E-2</v>
      </c>
      <c r="Y311" s="5">
        <f t="shared" si="462"/>
        <v>1.3087695563003316E-2</v>
      </c>
      <c r="Z311" s="5">
        <f t="shared" si="463"/>
        <v>3.4956378516374516E-2</v>
      </c>
      <c r="AA311" s="5">
        <f t="shared" si="464"/>
        <v>3.4169145837184361E-2</v>
      </c>
      <c r="AB311" s="5">
        <f t="shared" si="465"/>
        <v>1.6699820988262139E-2</v>
      </c>
      <c r="AC311" s="5">
        <f t="shared" si="466"/>
        <v>4.1461239105938878E-4</v>
      </c>
      <c r="AD311" s="5">
        <f t="shared" si="467"/>
        <v>4.111764534071854E-3</v>
      </c>
      <c r="AE311" s="5">
        <f t="shared" si="468"/>
        <v>5.1284314745125188E-3</v>
      </c>
      <c r="AF311" s="5">
        <f t="shared" si="469"/>
        <v>3.1982387574520381E-3</v>
      </c>
      <c r="AG311" s="5">
        <f t="shared" si="470"/>
        <v>1.3296763608266981E-3</v>
      </c>
      <c r="AH311" s="5">
        <f t="shared" si="471"/>
        <v>1.0899906252706603E-2</v>
      </c>
      <c r="AI311" s="5">
        <f t="shared" si="472"/>
        <v>1.0654435675763964E-2</v>
      </c>
      <c r="AJ311" s="5">
        <f t="shared" si="473"/>
        <v>5.2072466008964086E-3</v>
      </c>
      <c r="AK311" s="5">
        <f t="shared" si="474"/>
        <v>1.6966590559227609E-3</v>
      </c>
      <c r="AL311" s="5">
        <f t="shared" si="475"/>
        <v>2.0219307552572464E-5</v>
      </c>
      <c r="AM311" s="5">
        <f t="shared" si="476"/>
        <v>8.0383316565273903E-4</v>
      </c>
      <c r="AN311" s="5">
        <f t="shared" si="477"/>
        <v>1.0025873983859073E-3</v>
      </c>
      <c r="AO311" s="5">
        <f t="shared" si="478"/>
        <v>6.2524260900953337E-4</v>
      </c>
      <c r="AP311" s="5">
        <f t="shared" si="479"/>
        <v>2.599462954554149E-4</v>
      </c>
      <c r="AQ311" s="5">
        <f t="shared" si="480"/>
        <v>8.1055028336964532E-5</v>
      </c>
      <c r="AR311" s="5">
        <f t="shared" si="481"/>
        <v>2.7189991952316162E-3</v>
      </c>
      <c r="AS311" s="5">
        <f t="shared" si="482"/>
        <v>2.6577661638929897E-3</v>
      </c>
      <c r="AT311" s="5">
        <f t="shared" si="483"/>
        <v>1.2989560633784485E-3</v>
      </c>
      <c r="AU311" s="5">
        <f t="shared" si="484"/>
        <v>4.2323433804679681E-4</v>
      </c>
      <c r="AV311" s="5">
        <f t="shared" si="485"/>
        <v>1.0342572967942747E-4</v>
      </c>
      <c r="AW311" s="5">
        <f t="shared" si="486"/>
        <v>6.8474329330978653E-7</v>
      </c>
      <c r="AX311" s="5">
        <f t="shared" si="487"/>
        <v>1.3095508283792452E-4</v>
      </c>
      <c r="AY311" s="5">
        <f t="shared" si="488"/>
        <v>1.6333478315897892E-4</v>
      </c>
      <c r="AZ311" s="5">
        <f t="shared" si="489"/>
        <v>1.0186031275551475E-4</v>
      </c>
      <c r="BA311" s="5">
        <f t="shared" si="490"/>
        <v>4.2348698846150255E-5</v>
      </c>
      <c r="BB311" s="5">
        <f t="shared" si="491"/>
        <v>1.320493903940643E-5</v>
      </c>
      <c r="BC311" s="5">
        <f t="shared" si="492"/>
        <v>3.293993341668705E-6</v>
      </c>
      <c r="BD311" s="5">
        <f t="shared" si="493"/>
        <v>5.6521561227758214E-4</v>
      </c>
      <c r="BE311" s="5">
        <f t="shared" si="494"/>
        <v>5.5248671358560373E-4</v>
      </c>
      <c r="BF311" s="5">
        <f t="shared" si="495"/>
        <v>2.7002223758348194E-4</v>
      </c>
      <c r="BG311" s="5">
        <f t="shared" si="496"/>
        <v>8.7980406884835335E-5</v>
      </c>
      <c r="BH311" s="5">
        <f t="shared" si="497"/>
        <v>2.1499762570188478E-5</v>
      </c>
      <c r="BI311" s="5">
        <f t="shared" si="498"/>
        <v>4.20311573397964E-6</v>
      </c>
      <c r="BJ311" s="8">
        <f t="shared" si="499"/>
        <v>0.28960772479859997</v>
      </c>
      <c r="BK311" s="8">
        <f t="shared" si="500"/>
        <v>0.28608991517875898</v>
      </c>
      <c r="BL311" s="8">
        <f t="shared" si="501"/>
        <v>0.38912030241637224</v>
      </c>
      <c r="BM311" s="8">
        <f t="shared" si="502"/>
        <v>0.38352342969111924</v>
      </c>
      <c r="BN311" s="8">
        <f t="shared" si="503"/>
        <v>0.61608824117912087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1.21264367816092</v>
      </c>
      <c r="F312">
        <f>VLOOKUP(B312,home!$B$2:$E$405,3,FALSE)</f>
        <v>0.52</v>
      </c>
      <c r="G312">
        <f>VLOOKUP(C312,away!$B$2:$E$405,4,FALSE)</f>
        <v>1.51</v>
      </c>
      <c r="H312">
        <f>VLOOKUP(A312,away!$A$2:$E$405,3,FALSE)</f>
        <v>1.0689655172413799</v>
      </c>
      <c r="I312">
        <f>VLOOKUP(C312,away!$B$2:$E$405,3,FALSE)</f>
        <v>0.69</v>
      </c>
      <c r="J312">
        <f>VLOOKUP(B312,home!$B$2:$E$405,4,FALSE)</f>
        <v>1.45</v>
      </c>
      <c r="K312" s="3">
        <f t="shared" si="448"/>
        <v>0.95216781609195433</v>
      </c>
      <c r="L312" s="3">
        <f t="shared" si="449"/>
        <v>1.0695000000000006</v>
      </c>
      <c r="M312" s="5">
        <f t="shared" si="450"/>
        <v>0.13243440455616692</v>
      </c>
      <c r="N312" s="5">
        <f t="shared" si="451"/>
        <v>0.12609977776168382</v>
      </c>
      <c r="O312" s="5">
        <f t="shared" si="452"/>
        <v>0.14163859567282058</v>
      </c>
      <c r="P312" s="5">
        <f t="shared" si="453"/>
        <v>0.1348637123161209</v>
      </c>
      <c r="Q312" s="5">
        <f t="shared" si="454"/>
        <v>6.0034075000511625E-2</v>
      </c>
      <c r="R312" s="5">
        <f t="shared" si="455"/>
        <v>7.5741239036040839E-2</v>
      </c>
      <c r="S312" s="5">
        <f t="shared" si="456"/>
        <v>3.4334395508177011E-2</v>
      </c>
      <c r="T312" s="5">
        <f t="shared" si="457"/>
        <v>6.4206443213047221E-2</v>
      </c>
      <c r="U312" s="5">
        <f t="shared" si="458"/>
        <v>7.2118370161045692E-2</v>
      </c>
      <c r="V312" s="5">
        <f t="shared" si="459"/>
        <v>3.8849119757571678E-3</v>
      </c>
      <c r="W312" s="5">
        <f t="shared" si="460"/>
        <v>1.905417136144592E-2</v>
      </c>
      <c r="X312" s="5">
        <f t="shared" si="461"/>
        <v>2.0378436271066426E-2</v>
      </c>
      <c r="Y312" s="5">
        <f t="shared" si="462"/>
        <v>1.0897368795952775E-2</v>
      </c>
      <c r="Z312" s="5">
        <f t="shared" si="463"/>
        <v>2.7001751716348586E-2</v>
      </c>
      <c r="AA312" s="5">
        <f t="shared" si="464"/>
        <v>2.5710198962412813E-2</v>
      </c>
      <c r="AB312" s="5">
        <f t="shared" si="465"/>
        <v>1.2240211998665117E-2</v>
      </c>
      <c r="AC312" s="5">
        <f t="shared" si="466"/>
        <v>2.4726092363793633E-4</v>
      </c>
      <c r="AD312" s="5">
        <f t="shared" si="467"/>
        <v>4.5356921831674543E-3</v>
      </c>
      <c r="AE312" s="5">
        <f t="shared" si="468"/>
        <v>4.8509227898975949E-3</v>
      </c>
      <c r="AF312" s="5">
        <f t="shared" si="469"/>
        <v>2.5940309618977401E-3</v>
      </c>
      <c r="AG312" s="5">
        <f t="shared" si="470"/>
        <v>9.2477203791654515E-4</v>
      </c>
      <c r="AH312" s="5">
        <f t="shared" si="471"/>
        <v>7.2195933651587052E-3</v>
      </c>
      <c r="AI312" s="5">
        <f t="shared" si="472"/>
        <v>6.8742644475751277E-3</v>
      </c>
      <c r="AJ312" s="5">
        <f t="shared" si="473"/>
        <v>3.2727266831430865E-3</v>
      </c>
      <c r="AK312" s="5">
        <f t="shared" si="474"/>
        <v>1.038728339518073E-3</v>
      </c>
      <c r="AL312" s="5">
        <f t="shared" si="475"/>
        <v>1.0071861970997838E-5</v>
      </c>
      <c r="AM312" s="5">
        <f t="shared" si="476"/>
        <v>8.6374802410238102E-4</v>
      </c>
      <c r="AN312" s="5">
        <f t="shared" si="477"/>
        <v>9.23778511777497E-4</v>
      </c>
      <c r="AO312" s="5">
        <f t="shared" si="478"/>
        <v>4.9399055917301673E-4</v>
      </c>
      <c r="AP312" s="5">
        <f t="shared" si="479"/>
        <v>1.7610763434518063E-4</v>
      </c>
      <c r="AQ312" s="5">
        <f t="shared" si="480"/>
        <v>4.7086778733042686E-5</v>
      </c>
      <c r="AR312" s="5">
        <f t="shared" si="481"/>
        <v>1.5442710208074483E-3</v>
      </c>
      <c r="AS312" s="5">
        <f t="shared" si="482"/>
        <v>1.470405165336321E-3</v>
      </c>
      <c r="AT312" s="5">
        <f t="shared" si="483"/>
        <v>7.0003623752430677E-4</v>
      </c>
      <c r="AU312" s="5">
        <f t="shared" si="484"/>
        <v>2.2218399182291599E-4</v>
      </c>
      <c r="AV312" s="5">
        <f t="shared" si="485"/>
        <v>5.2889111566154625E-5</v>
      </c>
      <c r="AW312" s="5">
        <f t="shared" si="486"/>
        <v>2.8490597118554132E-7</v>
      </c>
      <c r="AX312" s="5">
        <f t="shared" si="487"/>
        <v>1.370721782938841E-4</v>
      </c>
      <c r="AY312" s="5">
        <f t="shared" si="488"/>
        <v>1.4659869468530912E-4</v>
      </c>
      <c r="AZ312" s="5">
        <f t="shared" si="489"/>
        <v>7.8393651982969085E-5</v>
      </c>
      <c r="BA312" s="5">
        <f t="shared" si="490"/>
        <v>2.7947336931928503E-5</v>
      </c>
      <c r="BB312" s="5">
        <f t="shared" si="491"/>
        <v>7.4724192121743859E-6</v>
      </c>
      <c r="BC312" s="5">
        <f t="shared" si="492"/>
        <v>1.5983504694841024E-6</v>
      </c>
      <c r="BD312" s="5">
        <f t="shared" si="493"/>
        <v>2.752663094589277E-4</v>
      </c>
      <c r="BE312" s="5">
        <f t="shared" si="494"/>
        <v>2.6209972072119926E-4</v>
      </c>
      <c r="BF312" s="5">
        <f t="shared" si="495"/>
        <v>1.2478145933870772E-4</v>
      </c>
      <c r="BG312" s="5">
        <f t="shared" si="496"/>
        <v>3.9604296542434789E-5</v>
      </c>
      <c r="BH312" s="5">
        <f t="shared" si="497"/>
        <v>9.4274841366670639E-6</v>
      </c>
      <c r="BI312" s="5">
        <f t="shared" si="498"/>
        <v>1.7953093963303651E-6</v>
      </c>
      <c r="BJ312" s="8">
        <f t="shared" si="499"/>
        <v>0.31647948451629404</v>
      </c>
      <c r="BK312" s="8">
        <f t="shared" si="500"/>
        <v>0.30592135583651625</v>
      </c>
      <c r="BL312" s="8">
        <f t="shared" si="501"/>
        <v>0.35055668877303137</v>
      </c>
      <c r="BM312" s="8">
        <f t="shared" si="502"/>
        <v>0.32900116271013141</v>
      </c>
      <c r="BN312" s="8">
        <f t="shared" si="503"/>
        <v>0.67081180434334464</v>
      </c>
    </row>
    <row r="313" spans="1:66" x14ac:dyDescent="0.25">
      <c r="A313" t="s">
        <v>340</v>
      </c>
      <c r="B313" t="s">
        <v>353</v>
      </c>
      <c r="C313" t="s">
        <v>352</v>
      </c>
      <c r="D313" s="11">
        <v>44472</v>
      </c>
      <c r="E313">
        <f>VLOOKUP(A313,home!$A$2:$E$405,3,FALSE)</f>
        <v>1.36434108527132</v>
      </c>
      <c r="F313">
        <f>VLOOKUP(B313,home!$B$2:$E$405,3,FALSE)</f>
        <v>1.52</v>
      </c>
      <c r="G313">
        <f>VLOOKUP(C313,away!$B$2:$E$405,4,FALSE)</f>
        <v>1.04</v>
      </c>
      <c r="H313">
        <f>VLOOKUP(A313,away!$A$2:$E$405,3,FALSE)</f>
        <v>1.1434108527131801</v>
      </c>
      <c r="I313">
        <f>VLOOKUP(C313,away!$B$2:$E$405,3,FALSE)</f>
        <v>0.86</v>
      </c>
      <c r="J313">
        <f>VLOOKUP(B313,home!$B$2:$E$405,4,FALSE)</f>
        <v>0.54</v>
      </c>
      <c r="K313" s="3">
        <f t="shared" si="448"/>
        <v>2.1567503875969027</v>
      </c>
      <c r="L313" s="3">
        <f t="shared" si="449"/>
        <v>0.5310000000000008</v>
      </c>
      <c r="M313" s="5">
        <f t="shared" si="450"/>
        <v>6.8033817068213973E-2</v>
      </c>
      <c r="N313" s="5">
        <f t="shared" si="451"/>
        <v>0.14673196133156727</v>
      </c>
      <c r="O313" s="5">
        <f t="shared" si="452"/>
        <v>3.6125956863221675E-2</v>
      </c>
      <c r="P313" s="5">
        <f t="shared" si="453"/>
        <v>7.7914671467062338E-2</v>
      </c>
      <c r="Q313" s="5">
        <f t="shared" si="454"/>
        <v>0.15823210723735576</v>
      </c>
      <c r="R313" s="5">
        <f t="shared" si="455"/>
        <v>9.5914415471853708E-3</v>
      </c>
      <c r="S313" s="5">
        <f t="shared" si="456"/>
        <v>2.2307641594376103E-2</v>
      </c>
      <c r="T313" s="5">
        <f t="shared" si="457"/>
        <v>8.4021248943036031E-2</v>
      </c>
      <c r="U313" s="5">
        <f t="shared" si="458"/>
        <v>2.0686345274505087E-2</v>
      </c>
      <c r="V313" s="5">
        <f t="shared" si="459"/>
        <v>2.8386088646475682E-3</v>
      </c>
      <c r="W313" s="5">
        <f t="shared" si="460"/>
        <v>0.11375571953814724</v>
      </c>
      <c r="X313" s="5">
        <f t="shared" si="461"/>
        <v>6.0404287074756279E-2</v>
      </c>
      <c r="Y313" s="5">
        <f t="shared" si="462"/>
        <v>1.6037338218347817E-2</v>
      </c>
      <c r="Z313" s="5">
        <f t="shared" si="463"/>
        <v>1.6976851538518134E-3</v>
      </c>
      <c r="AA313" s="5">
        <f t="shared" si="464"/>
        <v>3.6614831135874061E-3</v>
      </c>
      <c r="AB313" s="5">
        <f t="shared" si="465"/>
        <v>3.948452562204577E-3</v>
      </c>
      <c r="AC313" s="5">
        <f t="shared" si="466"/>
        <v>2.0317954239833333E-4</v>
      </c>
      <c r="AD313" s="5">
        <f t="shared" si="467"/>
        <v>6.1335673051315931E-2</v>
      </c>
      <c r="AE313" s="5">
        <f t="shared" si="468"/>
        <v>3.2569242390248811E-2</v>
      </c>
      <c r="AF313" s="5">
        <f t="shared" si="469"/>
        <v>8.6471338546110724E-3</v>
      </c>
      <c r="AG313" s="5">
        <f t="shared" si="470"/>
        <v>1.5305426922661623E-3</v>
      </c>
      <c r="AH313" s="5">
        <f t="shared" si="471"/>
        <v>2.2536770417382854E-4</v>
      </c>
      <c r="AI313" s="5">
        <f t="shared" si="472"/>
        <v>4.8606188332872883E-4</v>
      </c>
      <c r="AJ313" s="5">
        <f t="shared" si="473"/>
        <v>5.2415707763265825E-4</v>
      </c>
      <c r="AK313" s="5">
        <f t="shared" si="474"/>
        <v>3.7682532678196521E-4</v>
      </c>
      <c r="AL313" s="5">
        <f t="shared" si="475"/>
        <v>9.3075285068433637E-6</v>
      </c>
      <c r="AM313" s="5">
        <f t="shared" si="476"/>
        <v>2.6457147325388498E-2</v>
      </c>
      <c r="AN313" s="5">
        <f t="shared" si="477"/>
        <v>1.4048745229781315E-2</v>
      </c>
      <c r="AO313" s="5">
        <f t="shared" si="478"/>
        <v>3.7299418585069449E-3</v>
      </c>
      <c r="AP313" s="5">
        <f t="shared" si="479"/>
        <v>6.6019970895573037E-4</v>
      </c>
      <c r="AQ313" s="5">
        <f t="shared" si="480"/>
        <v>8.7641511363873321E-5</v>
      </c>
      <c r="AR313" s="5">
        <f t="shared" si="481"/>
        <v>2.3934050183260635E-5</v>
      </c>
      <c r="AS313" s="5">
        <f t="shared" si="482"/>
        <v>5.1619772009511103E-5</v>
      </c>
      <c r="AT313" s="5">
        <f t="shared" si="483"/>
        <v>5.5665481644588413E-5</v>
      </c>
      <c r="AU313" s="5">
        <f t="shared" si="484"/>
        <v>4.0018849704244779E-5</v>
      </c>
      <c r="AV313" s="5">
        <f t="shared" si="485"/>
        <v>2.1577667402703043E-5</v>
      </c>
      <c r="AW313" s="5">
        <f t="shared" si="486"/>
        <v>2.9609173179187912E-7</v>
      </c>
      <c r="AX313" s="5">
        <f t="shared" si="487"/>
        <v>9.5102437914566657E-3</v>
      </c>
      <c r="AY313" s="5">
        <f t="shared" si="488"/>
        <v>5.0499394532634977E-3</v>
      </c>
      <c r="AZ313" s="5">
        <f t="shared" si="489"/>
        <v>1.3407589248414608E-3</v>
      </c>
      <c r="BA313" s="5">
        <f t="shared" si="490"/>
        <v>2.3731432969693894E-4</v>
      </c>
      <c r="BB313" s="5">
        <f t="shared" si="491"/>
        <v>3.1503477267268688E-5</v>
      </c>
      <c r="BC313" s="5">
        <f t="shared" si="492"/>
        <v>3.3456692857839407E-6</v>
      </c>
      <c r="BD313" s="5">
        <f t="shared" si="493"/>
        <v>2.118163441218569E-6</v>
      </c>
      <c r="BE313" s="5">
        <f t="shared" si="494"/>
        <v>4.5683498228417378E-6</v>
      </c>
      <c r="BF313" s="5">
        <f t="shared" si="495"/>
        <v>4.9263951255460804E-6</v>
      </c>
      <c r="BG313" s="5">
        <f t="shared" si="496"/>
        <v>3.5416681988256673E-6</v>
      </c>
      <c r="BH313" s="5">
        <f t="shared" si="497"/>
        <v>1.9096235651392214E-6</v>
      </c>
      <c r="BI313" s="5">
        <f t="shared" si="498"/>
        <v>8.2371627285563869E-7</v>
      </c>
      <c r="BJ313" s="8">
        <f t="shared" si="499"/>
        <v>0.74442203561146036</v>
      </c>
      <c r="BK313" s="8">
        <f t="shared" si="500"/>
        <v>0.17635716551846864</v>
      </c>
      <c r="BL313" s="8">
        <f t="shared" si="501"/>
        <v>7.583679508999204E-2</v>
      </c>
      <c r="BM313" s="8">
        <f t="shared" si="502"/>
        <v>0.49663408249763469</v>
      </c>
      <c r="BN313" s="8">
        <f t="shared" si="503"/>
        <v>0.49662995551460637</v>
      </c>
    </row>
    <row r="314" spans="1:66" x14ac:dyDescent="0.25">
      <c r="D314" s="11"/>
      <c r="E314" s="10"/>
      <c r="F314" s="10"/>
      <c r="G314" s="10"/>
      <c r="H314" s="10"/>
      <c r="I314" s="10"/>
      <c r="J314" s="10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4"/>
      <c r="BK314" s="14"/>
      <c r="BL314" s="14"/>
      <c r="BM314" s="14"/>
      <c r="BN314" s="14"/>
    </row>
    <row r="315" spans="1:66" x14ac:dyDescent="0.25">
      <c r="D315" s="11"/>
      <c r="E315" s="10"/>
      <c r="F315" s="10"/>
      <c r="G315" s="10"/>
      <c r="H315" s="10"/>
      <c r="I315" s="10"/>
      <c r="J315" s="10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4"/>
      <c r="BK315" s="14"/>
      <c r="BL315" s="14"/>
      <c r="BM315" s="14"/>
      <c r="BN315" s="14"/>
    </row>
    <row r="316" spans="1:66" x14ac:dyDescent="0.25">
      <c r="D316" s="11"/>
      <c r="E316" s="10"/>
      <c r="F316" s="10"/>
      <c r="G316" s="10"/>
      <c r="H316" s="10"/>
      <c r="I316" s="10"/>
      <c r="J316" s="10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4"/>
      <c r="BK316" s="14"/>
      <c r="BL316" s="14"/>
      <c r="BM316" s="14"/>
      <c r="BN316" s="14"/>
    </row>
    <row r="317" spans="1:66" x14ac:dyDescent="0.25">
      <c r="D317" s="11"/>
      <c r="E317" s="10"/>
      <c r="F317" s="10"/>
      <c r="G317" s="10"/>
      <c r="H317" s="10"/>
      <c r="I317" s="10"/>
      <c r="J317" s="10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4"/>
      <c r="BK317" s="14"/>
      <c r="BL317" s="14"/>
      <c r="BM317" s="14"/>
      <c r="BN317" s="14"/>
    </row>
    <row r="318" spans="1:66" x14ac:dyDescent="0.25">
      <c r="D318" s="11"/>
      <c r="E318" s="10"/>
      <c r="F318" s="10"/>
      <c r="G318" s="10"/>
      <c r="H318" s="10"/>
      <c r="I318" s="10"/>
      <c r="J318" s="10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4"/>
      <c r="BK318" s="14"/>
      <c r="BL318" s="14"/>
      <c r="BM318" s="14"/>
      <c r="BN318" s="14"/>
    </row>
    <row r="319" spans="1:66" x14ac:dyDescent="0.25">
      <c r="D319" s="11"/>
      <c r="E319" s="10"/>
      <c r="F319" s="10"/>
      <c r="G319" s="10"/>
      <c r="H319" s="10"/>
      <c r="I319" s="10"/>
      <c r="J319" s="10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4"/>
      <c r="BK319" s="14"/>
      <c r="BL319" s="14"/>
      <c r="BM319" s="14"/>
      <c r="BN319" s="14"/>
    </row>
    <row r="320" spans="1:66" x14ac:dyDescent="0.25">
      <c r="D320" s="11"/>
      <c r="E320" s="10"/>
      <c r="F320" s="10"/>
      <c r="G320" s="10"/>
      <c r="H320" s="10"/>
      <c r="I320" s="10"/>
      <c r="J320" s="10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4"/>
      <c r="BK320" s="14"/>
      <c r="BL320" s="14"/>
      <c r="BM320" s="14"/>
      <c r="BN320" s="14"/>
    </row>
    <row r="321" spans="4:66" x14ac:dyDescent="0.25">
      <c r="D321" s="11"/>
      <c r="E321" s="10"/>
      <c r="F321" s="10"/>
      <c r="G321" s="10"/>
      <c r="H321" s="10"/>
      <c r="I321" s="10"/>
      <c r="J321" s="10"/>
      <c r="K321" s="12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4"/>
      <c r="BK321" s="14"/>
      <c r="BL321" s="14"/>
      <c r="BM321" s="14"/>
      <c r="BN321" s="14"/>
    </row>
    <row r="322" spans="4:66" x14ac:dyDescent="0.25">
      <c r="D322" s="11"/>
      <c r="E322" s="10"/>
      <c r="F322" s="10"/>
      <c r="G322" s="10"/>
      <c r="H322" s="10"/>
      <c r="I322" s="10"/>
      <c r="J322" s="10"/>
      <c r="K322" s="12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4"/>
      <c r="BK322" s="14"/>
      <c r="BL322" s="14"/>
      <c r="BM322" s="14"/>
      <c r="BN322" s="14"/>
    </row>
    <row r="323" spans="4:66" x14ac:dyDescent="0.25">
      <c r="D323" s="11"/>
      <c r="E323" s="10"/>
      <c r="F323" s="10"/>
      <c r="G323" s="10"/>
      <c r="H323" s="10"/>
      <c r="I323" s="10"/>
      <c r="J323" s="10"/>
      <c r="K323" s="12"/>
      <c r="L323" s="12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4"/>
      <c r="BK323" s="14"/>
      <c r="BL323" s="14"/>
      <c r="BM323" s="14"/>
      <c r="BN323" s="14"/>
    </row>
    <row r="324" spans="4:66" x14ac:dyDescent="0.25">
      <c r="D324" s="11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4:66" x14ac:dyDescent="0.25">
      <c r="D325" s="11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4:66" x14ac:dyDescent="0.25">
      <c r="D326" s="11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4:66" x14ac:dyDescent="0.25">
      <c r="D327" s="11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4:66" x14ac:dyDescent="0.25">
      <c r="D328" s="11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4:66" x14ac:dyDescent="0.25">
      <c r="D329" s="11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4:66" x14ac:dyDescent="0.25">
      <c r="D330" s="11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4:66" x14ac:dyDescent="0.25">
      <c r="D331" s="11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4:66" x14ac:dyDescent="0.25">
      <c r="D332" s="11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4:66" x14ac:dyDescent="0.25">
      <c r="D333" s="11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4:66" x14ac:dyDescent="0.25">
      <c r="D334" s="11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4:66" x14ac:dyDescent="0.25">
      <c r="D335" s="11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4:66" x14ac:dyDescent="0.25">
      <c r="D336" s="11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4:66" x14ac:dyDescent="0.25">
      <c r="D337" s="11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4:66" x14ac:dyDescent="0.25">
      <c r="D338" s="11"/>
      <c r="E338" s="10"/>
      <c r="F338" s="10"/>
      <c r="G338" s="10"/>
      <c r="H338" s="10"/>
      <c r="I338" s="10"/>
      <c r="J338" s="10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4:66" x14ac:dyDescent="0.25">
      <c r="D339" s="11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4:66" x14ac:dyDescent="0.25">
      <c r="D340" s="11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4:66" x14ac:dyDescent="0.25">
      <c r="D341" s="11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4:66" x14ac:dyDescent="0.25">
      <c r="D342" s="11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4:66" x14ac:dyDescent="0.25">
      <c r="D343" s="11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4:66" x14ac:dyDescent="0.25">
      <c r="D344" s="11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4:66" x14ac:dyDescent="0.25">
      <c r="D345" s="11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4:66" x14ac:dyDescent="0.25">
      <c r="D346" s="11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4:66" x14ac:dyDescent="0.25">
      <c r="D347" s="11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4:66" x14ac:dyDescent="0.25">
      <c r="D348" s="11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4:66" x14ac:dyDescent="0.25">
      <c r="D349" s="11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4:66" x14ac:dyDescent="0.25">
      <c r="D350" s="11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4:66" x14ac:dyDescent="0.25">
      <c r="D351" s="11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4:66" x14ac:dyDescent="0.25">
      <c r="D352" s="11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4:66" x14ac:dyDescent="0.25">
      <c r="D353" s="11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4:66" x14ac:dyDescent="0.25">
      <c r="D354" s="11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4:66" x14ac:dyDescent="0.25">
      <c r="D355" s="11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4:66" x14ac:dyDescent="0.25">
      <c r="D356" s="11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4:66" x14ac:dyDescent="0.25">
      <c r="D357" s="11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4:66" x14ac:dyDescent="0.25">
      <c r="D358" s="11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4:66" x14ac:dyDescent="0.25">
      <c r="D359" s="11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4:66" x14ac:dyDescent="0.25">
      <c r="D360" s="11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4:66" x14ac:dyDescent="0.25">
      <c r="D361" s="11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4:66" x14ac:dyDescent="0.25">
      <c r="D362" s="11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4:66" x14ac:dyDescent="0.25">
      <c r="D363" s="11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4:66" x14ac:dyDescent="0.25">
      <c r="D364" s="11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4:66" x14ac:dyDescent="0.25">
      <c r="D365" s="11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4:66" x14ac:dyDescent="0.25">
      <c r="D366" s="11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4:66" x14ac:dyDescent="0.25">
      <c r="D367" s="11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4:66" x14ac:dyDescent="0.25">
      <c r="D368" s="11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4:66" x14ac:dyDescent="0.25">
      <c r="D369" s="11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4:66" x14ac:dyDescent="0.25">
      <c r="D370" s="11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4:66" x14ac:dyDescent="0.25">
      <c r="D371" s="11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4:66" x14ac:dyDescent="0.25">
      <c r="D372" s="11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4:66" x14ac:dyDescent="0.25">
      <c r="D373" s="11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4:66" x14ac:dyDescent="0.25">
      <c r="D374" s="11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4:66" x14ac:dyDescent="0.25">
      <c r="D375" s="11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4:66" x14ac:dyDescent="0.25">
      <c r="D376" s="11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4:66" x14ac:dyDescent="0.25">
      <c r="D377" s="11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4:66" x14ac:dyDescent="0.25">
      <c r="D378" s="11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4:66" x14ac:dyDescent="0.25">
      <c r="D379" s="11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4:66" x14ac:dyDescent="0.25">
      <c r="D380" s="11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4:66" x14ac:dyDescent="0.25">
      <c r="D381" s="11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4:66" x14ac:dyDescent="0.25">
      <c r="D382" s="11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4:66" x14ac:dyDescent="0.25">
      <c r="D383" s="11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4:66" x14ac:dyDescent="0.25">
      <c r="D384" s="11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4:66" x14ac:dyDescent="0.25">
      <c r="D385" s="11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4:66" x14ac:dyDescent="0.25">
      <c r="D386" s="11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4:66" x14ac:dyDescent="0.25">
      <c r="D387" s="11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4:66" x14ac:dyDescent="0.25">
      <c r="D388" s="11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4:66" x14ac:dyDescent="0.25">
      <c r="D389" s="11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4:66" x14ac:dyDescent="0.25">
      <c r="D390" s="11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4:66" x14ac:dyDescent="0.25">
      <c r="D391" s="11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4:66" x14ac:dyDescent="0.25">
      <c r="D392" s="11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4:66" x14ac:dyDescent="0.25">
      <c r="D393" s="11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4:66" s="10" customFormat="1" x14ac:dyDescent="0.25">
      <c r="D394" s="15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4:66" x14ac:dyDescent="0.25">
      <c r="D395" s="11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4:66" x14ac:dyDescent="0.25">
      <c r="D396" s="11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4:66" x14ac:dyDescent="0.25">
      <c r="D397" s="11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4:66" x14ac:dyDescent="0.25">
      <c r="D398" s="11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4:66" x14ac:dyDescent="0.25">
      <c r="D399" s="11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4:66" x14ac:dyDescent="0.25">
      <c r="D400" s="11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4:66" x14ac:dyDescent="0.25">
      <c r="D401" s="11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4:66" x14ac:dyDescent="0.25">
      <c r="D402" s="11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4:66" x14ac:dyDescent="0.25">
      <c r="D403" s="11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4:66" x14ac:dyDescent="0.25">
      <c r="D404" s="11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4:66" x14ac:dyDescent="0.25">
      <c r="D405" s="11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4:66" x14ac:dyDescent="0.25">
      <c r="D406" s="11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4:66" x14ac:dyDescent="0.25">
      <c r="D407" s="11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4:66" x14ac:dyDescent="0.25">
      <c r="D408" s="11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4:66" x14ac:dyDescent="0.25">
      <c r="D409" s="11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4:66" x14ac:dyDescent="0.25">
      <c r="D410" s="11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4:66" x14ac:dyDescent="0.25">
      <c r="D411" s="11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4:66" x14ac:dyDescent="0.25">
      <c r="D412" s="11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4:66" x14ac:dyDescent="0.25">
      <c r="D413" s="11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4:66" x14ac:dyDescent="0.25">
      <c r="D414" s="11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4:66" x14ac:dyDescent="0.25">
      <c r="D415" s="11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4:66" x14ac:dyDescent="0.25">
      <c r="D416" s="11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4:66" x14ac:dyDescent="0.25">
      <c r="D417" s="11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4:66" x14ac:dyDescent="0.25">
      <c r="D418" s="11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4:66" x14ac:dyDescent="0.25">
      <c r="D419" s="11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4:66" x14ac:dyDescent="0.25">
      <c r="D420" s="11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4:66" x14ac:dyDescent="0.25">
      <c r="D421" s="11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4:66" x14ac:dyDescent="0.25">
      <c r="D422" s="11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4:66" x14ac:dyDescent="0.25">
      <c r="D423" s="11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4:66" x14ac:dyDescent="0.25">
      <c r="D424" s="11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4:66" x14ac:dyDescent="0.25">
      <c r="D425" s="11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4:66" x14ac:dyDescent="0.25">
      <c r="D426" s="11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4:66" x14ac:dyDescent="0.25">
      <c r="D427" s="11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4:66" x14ac:dyDescent="0.25">
      <c r="D428" s="11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4:66" x14ac:dyDescent="0.25">
      <c r="D429" s="11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4:66" x14ac:dyDescent="0.25">
      <c r="D430" s="11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4:66" x14ac:dyDescent="0.25">
      <c r="D431" s="11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4:66" x14ac:dyDescent="0.25">
      <c r="D432" s="11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4:66" x14ac:dyDescent="0.25">
      <c r="D433" s="11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4:66" x14ac:dyDescent="0.25">
      <c r="D434" s="11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4:66" x14ac:dyDescent="0.25">
      <c r="D435" s="11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4:66" x14ac:dyDescent="0.25">
      <c r="D436" s="11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4:66" x14ac:dyDescent="0.25">
      <c r="D437" s="11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4:66" x14ac:dyDescent="0.25">
      <c r="D438" s="11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4:66" x14ac:dyDescent="0.25">
      <c r="D439" s="11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4:66" x14ac:dyDescent="0.25">
      <c r="D440" s="11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4:66" x14ac:dyDescent="0.25">
      <c r="D441" s="11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4:66" x14ac:dyDescent="0.25">
      <c r="D442" s="11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4:66" x14ac:dyDescent="0.25">
      <c r="D443" s="11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4:66" x14ac:dyDescent="0.25">
      <c r="D444" s="11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4:66" x14ac:dyDescent="0.25">
      <c r="D445" s="11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4:66" x14ac:dyDescent="0.25">
      <c r="D446" s="11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4:66" x14ac:dyDescent="0.25">
      <c r="D447" s="11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4:66" x14ac:dyDescent="0.25">
      <c r="D448" s="11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4:66" x14ac:dyDescent="0.25">
      <c r="D449" s="11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4:66" x14ac:dyDescent="0.25">
      <c r="D450" s="11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4:66" x14ac:dyDescent="0.25">
      <c r="D451" s="11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4:66" x14ac:dyDescent="0.25">
      <c r="D452" s="11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4:66" x14ac:dyDescent="0.25">
      <c r="D453" s="11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4:66" s="10" customFormat="1" x14ac:dyDescent="0.25">
      <c r="D454" s="15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4:66" x14ac:dyDescent="0.25">
      <c r="D455" s="11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4:66" x14ac:dyDescent="0.25">
      <c r="D456" s="11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4:66" x14ac:dyDescent="0.25">
      <c r="D457" s="11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4:66" x14ac:dyDescent="0.25">
      <c r="D458" s="11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4:66" x14ac:dyDescent="0.25">
      <c r="D459" s="11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4:66" x14ac:dyDescent="0.25">
      <c r="D460" s="11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4:66" x14ac:dyDescent="0.25">
      <c r="D461" s="11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4:66" x14ac:dyDescent="0.25">
      <c r="D462" s="11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4:66" x14ac:dyDescent="0.25">
      <c r="D463" s="11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4:66" x14ac:dyDescent="0.25">
      <c r="D464" s="11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4:66" x14ac:dyDescent="0.25">
      <c r="D465" s="11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4:66" x14ac:dyDescent="0.25">
      <c r="D466" s="11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4:66" x14ac:dyDescent="0.25">
      <c r="D467" s="11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4:66" x14ac:dyDescent="0.25">
      <c r="D468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4:66" x14ac:dyDescent="0.25">
      <c r="D469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4:66" x14ac:dyDescent="0.25">
      <c r="D470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4:66" x14ac:dyDescent="0.25">
      <c r="D471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4:66" x14ac:dyDescent="0.25">
      <c r="D472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4:66" x14ac:dyDescent="0.25">
      <c r="D473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4:66" x14ac:dyDescent="0.25">
      <c r="D474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4:66" x14ac:dyDescent="0.25">
      <c r="D475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4:66" x14ac:dyDescent="0.25">
      <c r="D476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4:66" x14ac:dyDescent="0.25">
      <c r="D47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4:66" x14ac:dyDescent="0.25">
      <c r="D478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4:66" x14ac:dyDescent="0.25">
      <c r="D479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4:66" x14ac:dyDescent="0.25">
      <c r="D480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4:66" x14ac:dyDescent="0.25">
      <c r="D481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4:66" x14ac:dyDescent="0.25">
      <c r="D482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4:66" x14ac:dyDescent="0.25">
      <c r="D483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4:66" x14ac:dyDescent="0.25">
      <c r="D484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4:66" x14ac:dyDescent="0.25">
      <c r="D485"/>
      <c r="E485" s="10"/>
      <c r="F485" s="10"/>
      <c r="G485" s="10"/>
      <c r="H485" s="10"/>
      <c r="I485" s="10"/>
      <c r="J485" s="10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4:66" x14ac:dyDescent="0.25">
      <c r="D486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4:66" x14ac:dyDescent="0.25">
      <c r="D48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4:66" x14ac:dyDescent="0.25">
      <c r="D488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4:66" x14ac:dyDescent="0.25">
      <c r="D489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4:66" x14ac:dyDescent="0.25">
      <c r="D490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4:66" x14ac:dyDescent="0.25">
      <c r="D491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4:66" x14ac:dyDescent="0.25">
      <c r="D492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4:66" x14ac:dyDescent="0.25">
      <c r="D493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4:66" x14ac:dyDescent="0.25">
      <c r="D494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4:66" x14ac:dyDescent="0.25">
      <c r="D495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4:66" x14ac:dyDescent="0.25">
      <c r="D496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4:66" x14ac:dyDescent="0.25">
      <c r="D49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4:66" x14ac:dyDescent="0.25">
      <c r="D498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4:66" x14ac:dyDescent="0.25">
      <c r="D499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4:66" x14ac:dyDescent="0.25">
      <c r="D500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4:66" x14ac:dyDescent="0.25">
      <c r="D501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4:66" x14ac:dyDescent="0.25">
      <c r="D502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4:66" x14ac:dyDescent="0.25">
      <c r="D503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4:66" x14ac:dyDescent="0.25">
      <c r="D504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4:66" x14ac:dyDescent="0.25">
      <c r="D505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4:66" x14ac:dyDescent="0.25">
      <c r="D506"/>
      <c r="E506" s="10"/>
      <c r="F506" s="10"/>
      <c r="G506" s="10"/>
      <c r="H506" s="10"/>
      <c r="I506" s="10"/>
      <c r="J506" s="10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4:66" x14ac:dyDescent="0.25">
      <c r="D508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4:66" x14ac:dyDescent="0.25">
      <c r="D509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4:66" x14ac:dyDescent="0.25">
      <c r="D510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4:66" x14ac:dyDescent="0.25">
      <c r="D511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4:66" x14ac:dyDescent="0.25">
      <c r="D512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4:66" x14ac:dyDescent="0.25">
      <c r="D513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4:66" x14ac:dyDescent="0.25">
      <c r="D514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4:66" x14ac:dyDescent="0.25">
      <c r="D515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4:66" x14ac:dyDescent="0.25">
      <c r="D516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4:66" x14ac:dyDescent="0.25">
      <c r="D517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4:66" x14ac:dyDescent="0.25">
      <c r="D5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4:66" x14ac:dyDescent="0.25">
      <c r="D519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4:66" x14ac:dyDescent="0.25">
      <c r="D520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4:66" x14ac:dyDescent="0.25">
      <c r="D521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4:66" x14ac:dyDescent="0.25">
      <c r="D522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4:66" x14ac:dyDescent="0.25">
      <c r="D523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4:66" x14ac:dyDescent="0.25">
      <c r="D524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4:66" x14ac:dyDescent="0.25">
      <c r="D525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4:66" x14ac:dyDescent="0.25">
      <c r="D526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4:66" x14ac:dyDescent="0.25">
      <c r="D527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4:66" x14ac:dyDescent="0.25">
      <c r="D52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4:66" x14ac:dyDescent="0.25">
      <c r="D529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4:66" x14ac:dyDescent="0.25">
      <c r="D530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4:66" x14ac:dyDescent="0.25">
      <c r="D531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4:66" x14ac:dyDescent="0.25">
      <c r="D532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4:66" x14ac:dyDescent="0.25">
      <c r="D533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4:66" x14ac:dyDescent="0.25">
      <c r="D534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4:66" x14ac:dyDescent="0.25">
      <c r="D535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4:66" x14ac:dyDescent="0.25">
      <c r="D536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4:66" x14ac:dyDescent="0.25">
      <c r="D537"/>
      <c r="E537" s="10"/>
      <c r="F537" s="10"/>
      <c r="G537" s="10"/>
      <c r="H537" s="10"/>
      <c r="I537" s="10"/>
      <c r="J537" s="10"/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4:66" x14ac:dyDescent="0.25">
      <c r="D539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4:66" x14ac:dyDescent="0.25">
      <c r="D54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4:66" x14ac:dyDescent="0.25">
      <c r="D541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4:66" x14ac:dyDescent="0.25">
      <c r="D542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4:66" x14ac:dyDescent="0.25">
      <c r="D543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4:66" x14ac:dyDescent="0.25">
      <c r="D544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4:66" x14ac:dyDescent="0.25">
      <c r="D545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4:66" x14ac:dyDescent="0.25">
      <c r="D546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4:66" x14ac:dyDescent="0.25">
      <c r="D547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4:66" x14ac:dyDescent="0.25">
      <c r="D548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4:66" x14ac:dyDescent="0.25">
      <c r="D549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4:66" x14ac:dyDescent="0.25">
      <c r="D55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4:66" x14ac:dyDescent="0.25">
      <c r="D551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4:66" x14ac:dyDescent="0.25">
      <c r="D552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4:66" x14ac:dyDescent="0.25">
      <c r="D553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4:66" x14ac:dyDescent="0.25">
      <c r="D554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4:66" x14ac:dyDescent="0.25">
      <c r="D555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4:66" x14ac:dyDescent="0.25">
      <c r="D556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4:66" x14ac:dyDescent="0.25">
      <c r="D557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4:66" x14ac:dyDescent="0.25">
      <c r="D558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4:66" x14ac:dyDescent="0.25">
      <c r="D559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4:66" x14ac:dyDescent="0.25">
      <c r="D56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4:66" x14ac:dyDescent="0.25">
      <c r="D561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4:66" x14ac:dyDescent="0.25">
      <c r="D562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4:66" x14ac:dyDescent="0.25">
      <c r="D563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4:66" x14ac:dyDescent="0.25">
      <c r="D564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4:66" x14ac:dyDescent="0.25">
      <c r="D565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4:66" x14ac:dyDescent="0.25">
      <c r="D566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4:66" x14ac:dyDescent="0.25">
      <c r="D567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4:66" x14ac:dyDescent="0.25">
      <c r="D568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4:66" x14ac:dyDescent="0.25">
      <c r="D569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4:66" x14ac:dyDescent="0.25">
      <c r="D57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4:66" x14ac:dyDescent="0.25">
      <c r="D571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4:66" x14ac:dyDescent="0.25">
      <c r="D572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4:66" x14ac:dyDescent="0.25">
      <c r="D573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4:66" x14ac:dyDescent="0.25">
      <c r="D574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4:66" x14ac:dyDescent="0.25">
      <c r="D575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4:66" x14ac:dyDescent="0.25">
      <c r="D576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4:66" x14ac:dyDescent="0.25">
      <c r="D577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4:66" x14ac:dyDescent="0.25">
      <c r="D578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4:66" x14ac:dyDescent="0.25">
      <c r="D579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4:66" x14ac:dyDescent="0.25">
      <c r="D58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4:66" x14ac:dyDescent="0.25">
      <c r="D581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4:66" x14ac:dyDescent="0.25">
      <c r="D582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4:66" x14ac:dyDescent="0.25">
      <c r="D583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4:66" x14ac:dyDescent="0.25">
      <c r="D584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4:66" x14ac:dyDescent="0.25">
      <c r="D585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4:66" x14ac:dyDescent="0.25">
      <c r="D586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4:66" x14ac:dyDescent="0.25">
      <c r="D587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4:66" x14ac:dyDescent="0.25">
      <c r="D588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4:66" x14ac:dyDescent="0.25">
      <c r="D589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4:66" x14ac:dyDescent="0.25">
      <c r="D59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4:66" x14ac:dyDescent="0.25">
      <c r="D591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4:66" x14ac:dyDescent="0.25">
      <c r="D592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4:66" x14ac:dyDescent="0.25">
      <c r="D593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4:66" x14ac:dyDescent="0.25">
      <c r="D594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4:66" x14ac:dyDescent="0.25">
      <c r="D595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4:66" x14ac:dyDescent="0.25">
      <c r="D596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4:66" x14ac:dyDescent="0.25">
      <c r="D597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4:66" x14ac:dyDescent="0.25">
      <c r="D598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4:66" x14ac:dyDescent="0.25">
      <c r="D599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4:66" x14ac:dyDescent="0.25">
      <c r="D60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4:66" x14ac:dyDescent="0.25">
      <c r="D601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4:66" x14ac:dyDescent="0.25">
      <c r="D602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4:66" x14ac:dyDescent="0.25">
      <c r="D603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4:66" x14ac:dyDescent="0.25">
      <c r="D604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4:66" x14ac:dyDescent="0.25">
      <c r="D605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4:66" x14ac:dyDescent="0.25">
      <c r="D606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4:66" x14ac:dyDescent="0.25">
      <c r="D607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4:66" x14ac:dyDescent="0.25">
      <c r="D608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4:66" x14ac:dyDescent="0.25">
      <c r="D609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4:66" x14ac:dyDescent="0.25">
      <c r="D6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4:66" x14ac:dyDescent="0.25">
      <c r="D611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4:66" x14ac:dyDescent="0.25">
      <c r="D612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4:66" x14ac:dyDescent="0.25">
      <c r="D613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4:66" x14ac:dyDescent="0.25">
      <c r="D614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4:66" x14ac:dyDescent="0.25">
      <c r="D615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4:66" x14ac:dyDescent="0.25">
      <c r="D616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4:66" x14ac:dyDescent="0.25">
      <c r="D617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4:66" x14ac:dyDescent="0.25">
      <c r="D618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4:66" x14ac:dyDescent="0.25">
      <c r="D619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4:66" x14ac:dyDescent="0.25">
      <c r="D62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4:66" x14ac:dyDescent="0.25">
      <c r="D621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4:66" x14ac:dyDescent="0.25">
      <c r="D622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4:66" x14ac:dyDescent="0.25">
      <c r="D623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4:66" x14ac:dyDescent="0.25">
      <c r="D624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4:66" x14ac:dyDescent="0.25">
      <c r="D625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4:66" x14ac:dyDescent="0.25">
      <c r="D626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4:66" x14ac:dyDescent="0.25">
      <c r="D627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4:66" x14ac:dyDescent="0.25">
      <c r="D628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4:66" x14ac:dyDescent="0.25">
      <c r="D629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4:66" x14ac:dyDescent="0.25">
      <c r="D63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4:66" x14ac:dyDescent="0.25">
      <c r="D631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4:66" x14ac:dyDescent="0.25">
      <c r="D632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4:66" x14ac:dyDescent="0.25">
      <c r="D633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4:66" x14ac:dyDescent="0.25">
      <c r="D634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4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4:66" x14ac:dyDescent="0.25">
      <c r="D636" s="11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4:66" x14ac:dyDescent="0.25">
      <c r="D637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4:66" x14ac:dyDescent="0.25">
      <c r="D638"/>
      <c r="E638" s="10"/>
      <c r="F638" s="10"/>
      <c r="G638" s="10"/>
      <c r="H638" s="10"/>
      <c r="I638" s="10"/>
      <c r="J638" s="10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4:66" x14ac:dyDescent="0.25">
      <c r="D639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4:66" x14ac:dyDescent="0.25">
      <c r="D64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4:66" x14ac:dyDescent="0.25">
      <c r="D641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4:66" x14ac:dyDescent="0.25">
      <c r="D642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4:66" x14ac:dyDescent="0.25">
      <c r="D643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4:66" x14ac:dyDescent="0.25">
      <c r="D644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4:66" x14ac:dyDescent="0.25">
      <c r="D645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4:66" x14ac:dyDescent="0.25">
      <c r="D646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4:66" x14ac:dyDescent="0.25">
      <c r="D647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4:66" x14ac:dyDescent="0.25">
      <c r="D648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4:66" x14ac:dyDescent="0.25">
      <c r="D649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4:66" x14ac:dyDescent="0.25">
      <c r="D65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4:66" x14ac:dyDescent="0.25">
      <c r="D651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4:66" x14ac:dyDescent="0.25">
      <c r="D652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4:66" x14ac:dyDescent="0.25">
      <c r="D653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4:66" x14ac:dyDescent="0.25">
      <c r="D654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4:66" x14ac:dyDescent="0.25">
      <c r="D655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4:66" x14ac:dyDescent="0.25">
      <c r="D656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4:66" x14ac:dyDescent="0.25">
      <c r="D657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4:66" x14ac:dyDescent="0.25">
      <c r="D658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4:66" x14ac:dyDescent="0.25">
      <c r="D659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4:66" x14ac:dyDescent="0.25">
      <c r="D660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4:66" x14ac:dyDescent="0.25">
      <c r="D661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4:66" x14ac:dyDescent="0.25">
      <c r="D662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4:66" x14ac:dyDescent="0.25">
      <c r="D663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4:66" x14ac:dyDescent="0.25">
      <c r="D664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4:66" x14ac:dyDescent="0.25">
      <c r="D665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4:66" x14ac:dyDescent="0.25">
      <c r="D66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4:66" x14ac:dyDescent="0.25">
      <c r="D667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4:66" x14ac:dyDescent="0.25">
      <c r="D668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4:66" x14ac:dyDescent="0.25">
      <c r="D669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4:66" x14ac:dyDescent="0.25">
      <c r="D670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4:66" x14ac:dyDescent="0.25">
      <c r="D671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4:66" x14ac:dyDescent="0.25">
      <c r="D672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4:66" x14ac:dyDescent="0.25">
      <c r="D673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4:66" x14ac:dyDescent="0.25">
      <c r="D674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4:66" x14ac:dyDescent="0.25">
      <c r="D675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4:66" x14ac:dyDescent="0.25">
      <c r="D67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4:66" x14ac:dyDescent="0.25">
      <c r="D677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4:66" x14ac:dyDescent="0.25">
      <c r="D678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4:66" x14ac:dyDescent="0.25">
      <c r="D679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4:66" x14ac:dyDescent="0.25">
      <c r="D680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4:66" x14ac:dyDescent="0.25">
      <c r="D681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4:66" s="10" customFormat="1" x14ac:dyDescent="0.25"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4:66" x14ac:dyDescent="0.25">
      <c r="D683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4:66" x14ac:dyDescent="0.25">
      <c r="D684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4:66" x14ac:dyDescent="0.25">
      <c r="D685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4:66" x14ac:dyDescent="0.25">
      <c r="D68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4:66" x14ac:dyDescent="0.25">
      <c r="D687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4:66" x14ac:dyDescent="0.25">
      <c r="D688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4:66" x14ac:dyDescent="0.25">
      <c r="D689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4:66" x14ac:dyDescent="0.25">
      <c r="D690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4:66" x14ac:dyDescent="0.25">
      <c r="D691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4:66" x14ac:dyDescent="0.25">
      <c r="D692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4:66" x14ac:dyDescent="0.25">
      <c r="D693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4:66" x14ac:dyDescent="0.25">
      <c r="D694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4:66" x14ac:dyDescent="0.25">
      <c r="D695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4:66" x14ac:dyDescent="0.25">
      <c r="D696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4:66" x14ac:dyDescent="0.25">
      <c r="D697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4:66" x14ac:dyDescent="0.25">
      <c r="D698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4:66" x14ac:dyDescent="0.25">
      <c r="D699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4:66" x14ac:dyDescent="0.25">
      <c r="D70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4:66" x14ac:dyDescent="0.25">
      <c r="D701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4:66" x14ac:dyDescent="0.25">
      <c r="D702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4:66" x14ac:dyDescent="0.25">
      <c r="D703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4:66" x14ac:dyDescent="0.25">
      <c r="D704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4:66" x14ac:dyDescent="0.25">
      <c r="D705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4:66" x14ac:dyDescent="0.25">
      <c r="D706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4:66" x14ac:dyDescent="0.25">
      <c r="D707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4:66" x14ac:dyDescent="0.25">
      <c r="D708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4:66" x14ac:dyDescent="0.25">
      <c r="D709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4:66" x14ac:dyDescent="0.25">
      <c r="D7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4:66" x14ac:dyDescent="0.25">
      <c r="D711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4:66" x14ac:dyDescent="0.25">
      <c r="D712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4:66" x14ac:dyDescent="0.25">
      <c r="D713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4:66" x14ac:dyDescent="0.25">
      <c r="D714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4:66" x14ac:dyDescent="0.25">
      <c r="D715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4:66" x14ac:dyDescent="0.25">
      <c r="D716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4:66" x14ac:dyDescent="0.25">
      <c r="D717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4:66" x14ac:dyDescent="0.25">
      <c r="D718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4:66" x14ac:dyDescent="0.25">
      <c r="D719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4:66" x14ac:dyDescent="0.25">
      <c r="D72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4:66" x14ac:dyDescent="0.25">
      <c r="D721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4:66" x14ac:dyDescent="0.25">
      <c r="D722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4:66" x14ac:dyDescent="0.25">
      <c r="D723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4:66" x14ac:dyDescent="0.25">
      <c r="D724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4:66" x14ac:dyDescent="0.25">
      <c r="D725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4:66" x14ac:dyDescent="0.25">
      <c r="D726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4:66" x14ac:dyDescent="0.25">
      <c r="D727"/>
      <c r="E727" s="10"/>
      <c r="F727" s="10"/>
      <c r="G727" s="10"/>
      <c r="H727" s="10"/>
      <c r="I727" s="10"/>
      <c r="J727" s="10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4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4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4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4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4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4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4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4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2021-03-09T17:59:48Z</dcterms:modified>
</cp:coreProperties>
</file>